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model" sheetId="1" r:id="rId1"/>
    <sheet name="data" sheetId="2" r:id="rId2"/>
    <sheet name="info" sheetId="3" r:id="rId3"/>
  </sheets>
  <definedNames/>
  <calcPr fullCalcOnLoad="1"/>
</workbook>
</file>

<file path=xl/sharedStrings.xml><?xml version="1.0" encoding="utf-8"?>
<sst xmlns="http://schemas.openxmlformats.org/spreadsheetml/2006/main" count="56" uniqueCount="49">
  <si>
    <t>distance (m)</t>
  </si>
  <si>
    <t>transmissivity (m²/s)</t>
  </si>
  <si>
    <t>storage coefficient (-)</t>
  </si>
  <si>
    <r>
      <t>1/</t>
    </r>
    <r>
      <rPr>
        <i/>
        <sz val="10"/>
        <rFont val="Arial"/>
        <family val="2"/>
      </rPr>
      <t>u</t>
    </r>
  </si>
  <si>
    <r>
      <t>W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u</t>
    </r>
    <r>
      <rPr>
        <sz val="10"/>
        <rFont val="Arial"/>
        <family val="0"/>
      </rPr>
      <t>)</t>
    </r>
  </si>
  <si>
    <t>drawdown (m)</t>
  </si>
  <si>
    <t>aquifer thickness (m)</t>
  </si>
  <si>
    <t>m/s</t>
  </si>
  <si>
    <t>hydraulic conductivity</t>
  </si>
  <si>
    <t>pumping rate (m³/h)</t>
  </si>
  <si>
    <t>pumping rate</t>
  </si>
  <si>
    <t>m³/s</t>
  </si>
  <si>
    <t>time (min)</t>
  </si>
  <si>
    <t>Author:</t>
  </si>
  <si>
    <t>Rudolf Liedl</t>
  </si>
  <si>
    <t>Date:</t>
  </si>
  <si>
    <t>input parameters</t>
  </si>
  <si>
    <t>units</t>
  </si>
  <si>
    <t>remarks</t>
  </si>
  <si>
    <t>distance</t>
  </si>
  <si>
    <t>m</t>
  </si>
  <si>
    <t>enter positive number</t>
  </si>
  <si>
    <t>Model Input / Output:</t>
  </si>
  <si>
    <t>Intermediate Result:</t>
  </si>
  <si>
    <t xml:space="preserve">The worksheet allows to evaluate pumping test data according to the method of Theis (1935). </t>
  </si>
  <si>
    <t>m³/h</t>
  </si>
  <si>
    <t>-</t>
  </si>
  <si>
    <t>m²/h</t>
  </si>
  <si>
    <t>aquifer thickness</t>
  </si>
  <si>
    <t>storage coefficient</t>
  </si>
  <si>
    <t>transmissivity</t>
  </si>
  <si>
    <t>time in column A (min)</t>
  </si>
  <si>
    <t>drawdown in column B (m)</t>
  </si>
  <si>
    <t>Other input parameters (discharge, distance between pumping well and obseration well, aquifer</t>
  </si>
  <si>
    <t>thickness) have to be provided in sheet "model".</t>
  </si>
  <si>
    <t xml:space="preserve">The worksheet converts time-drawdown data (red symbols) into a double-log plot and </t>
  </si>
  <si>
    <t xml:space="preserve">visually compares them with the well function (black curve). </t>
  </si>
  <si>
    <t>converted time-drawdown data</t>
  </si>
  <si>
    <t>well function</t>
  </si>
  <si>
    <t>Cells requiring input parameters in sheet "model" are coloured light green:</t>
  </si>
  <si>
    <t>If the thickness is specified, the hydraulic conductivity is computed.</t>
  </si>
  <si>
    <t>Jan 17, 2009</t>
  </si>
  <si>
    <t>Assumptions: constant extraction rate, homogeneous aquifer, isotropic aquifer, confined aquifer,</t>
  </si>
  <si>
    <t>In addition, values for the storage coefficient and the transmissivity need to be given.</t>
  </si>
  <si>
    <t>Cells with optional input parameters in sheet "model" are coloured yellow:</t>
  </si>
  <si>
    <t>enter positive number (optional parameter)</t>
  </si>
  <si>
    <t>Time and drawdown values (up to 265 pairs of data) have to be entered in columns A and B of sheet "data".</t>
  </si>
  <si>
    <t>horizontal bed slope, uniform thickness, infinite lateral extent of aquifer, fully penetrating well,</t>
  </si>
  <si>
    <t>horizontal flow, negligible well radius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</si>
</sst>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E+00"/>
    <numFmt numFmtId="165" formatCode="0.0E+00"/>
    <numFmt numFmtId="166" formatCode="0.E+00"/>
    <numFmt numFmtId="167" formatCode="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5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1" fontId="0" fillId="0" borderId="0" xfId="0" applyNumberFormat="1" applyAlignment="1">
      <alignment/>
    </xf>
    <xf numFmtId="0" fontId="5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11" fontId="0" fillId="33" borderId="10" xfId="0" applyNumberForma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225"/>
          <c:w val="0.93325"/>
          <c:h val="0.887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data!$I$3:$I$266</c:f>
              <c:numCache>
                <c:ptCount val="264"/>
                <c:pt idx="0">
                  <c:v>10000000000</c:v>
                </c:pt>
                <c:pt idx="1">
                  <c:v>8333333333.333333</c:v>
                </c:pt>
                <c:pt idx="2">
                  <c:v>7142857142.857142</c:v>
                </c:pt>
                <c:pt idx="3">
                  <c:v>6250000000</c:v>
                </c:pt>
                <c:pt idx="4">
                  <c:v>5555555555.555555</c:v>
                </c:pt>
                <c:pt idx="5">
                  <c:v>5000000000</c:v>
                </c:pt>
                <c:pt idx="6">
                  <c:v>4545454545.454546</c:v>
                </c:pt>
                <c:pt idx="7">
                  <c:v>4166666666.6666665</c:v>
                </c:pt>
                <c:pt idx="8">
                  <c:v>3846153846.153846</c:v>
                </c:pt>
                <c:pt idx="9">
                  <c:v>3571428571.428571</c:v>
                </c:pt>
                <c:pt idx="10">
                  <c:v>3333333333.333333</c:v>
                </c:pt>
                <c:pt idx="11">
                  <c:v>2857142857.142857</c:v>
                </c:pt>
                <c:pt idx="12">
                  <c:v>2500000000</c:v>
                </c:pt>
                <c:pt idx="13">
                  <c:v>2222222222.2222223</c:v>
                </c:pt>
                <c:pt idx="14">
                  <c:v>1999999999.9999998</c:v>
                </c:pt>
                <c:pt idx="15">
                  <c:v>1818181818.181818</c:v>
                </c:pt>
                <c:pt idx="16">
                  <c:v>1666666666.6666667</c:v>
                </c:pt>
                <c:pt idx="17">
                  <c:v>1538461538.4615383</c:v>
                </c:pt>
                <c:pt idx="18">
                  <c:v>1428571428.5714285</c:v>
                </c:pt>
                <c:pt idx="19">
                  <c:v>1333333333.3333333</c:v>
                </c:pt>
                <c:pt idx="20">
                  <c:v>1250000000</c:v>
                </c:pt>
                <c:pt idx="21">
                  <c:v>1176470588.235294</c:v>
                </c:pt>
                <c:pt idx="22">
                  <c:v>1111111111.1111112</c:v>
                </c:pt>
                <c:pt idx="23">
                  <c:v>1052631578.9473684</c:v>
                </c:pt>
                <c:pt idx="24">
                  <c:v>999999999.9999999</c:v>
                </c:pt>
                <c:pt idx="25">
                  <c:v>833333333.3333334</c:v>
                </c:pt>
                <c:pt idx="26">
                  <c:v>714285714.2857143</c:v>
                </c:pt>
                <c:pt idx="27">
                  <c:v>625000000</c:v>
                </c:pt>
                <c:pt idx="28">
                  <c:v>555555555.5555556</c:v>
                </c:pt>
                <c:pt idx="29">
                  <c:v>500000000.00000006</c:v>
                </c:pt>
                <c:pt idx="30">
                  <c:v>454545454.54545456</c:v>
                </c:pt>
                <c:pt idx="31">
                  <c:v>416666666.6666667</c:v>
                </c:pt>
                <c:pt idx="32">
                  <c:v>384615384.6153846</c:v>
                </c:pt>
                <c:pt idx="33">
                  <c:v>357142857.14285713</c:v>
                </c:pt>
                <c:pt idx="34">
                  <c:v>333333333.33333325</c:v>
                </c:pt>
                <c:pt idx="35">
                  <c:v>285714285.7142857</c:v>
                </c:pt>
                <c:pt idx="36">
                  <c:v>249999999.99999997</c:v>
                </c:pt>
                <c:pt idx="37">
                  <c:v>222222222.22222218</c:v>
                </c:pt>
                <c:pt idx="38">
                  <c:v>200000000</c:v>
                </c:pt>
                <c:pt idx="39">
                  <c:v>181818181.8181818</c:v>
                </c:pt>
                <c:pt idx="40">
                  <c:v>166666666.66666666</c:v>
                </c:pt>
                <c:pt idx="41">
                  <c:v>153846153.84615383</c:v>
                </c:pt>
                <c:pt idx="42">
                  <c:v>142857142.85714284</c:v>
                </c:pt>
                <c:pt idx="43">
                  <c:v>133333333.33333331</c:v>
                </c:pt>
                <c:pt idx="44">
                  <c:v>124999999.99999999</c:v>
                </c:pt>
                <c:pt idx="45">
                  <c:v>117647058.8235294</c:v>
                </c:pt>
                <c:pt idx="46">
                  <c:v>111111111.11111109</c:v>
                </c:pt>
                <c:pt idx="47">
                  <c:v>105263157.89473684</c:v>
                </c:pt>
                <c:pt idx="48">
                  <c:v>100000000</c:v>
                </c:pt>
                <c:pt idx="49">
                  <c:v>83333333.33333333</c:v>
                </c:pt>
                <c:pt idx="50">
                  <c:v>71428571.42857143</c:v>
                </c:pt>
                <c:pt idx="51">
                  <c:v>62500000.00000001</c:v>
                </c:pt>
                <c:pt idx="52">
                  <c:v>55555555.55555556</c:v>
                </c:pt>
                <c:pt idx="53">
                  <c:v>50000000.00000001</c:v>
                </c:pt>
                <c:pt idx="54">
                  <c:v>45454545.45454546</c:v>
                </c:pt>
                <c:pt idx="55">
                  <c:v>41666666.666666664</c:v>
                </c:pt>
                <c:pt idx="56">
                  <c:v>38461538.46153846</c:v>
                </c:pt>
                <c:pt idx="57">
                  <c:v>35714285.71428571</c:v>
                </c:pt>
                <c:pt idx="58">
                  <c:v>33333333.33333333</c:v>
                </c:pt>
                <c:pt idx="59">
                  <c:v>28571428.57142857</c:v>
                </c:pt>
                <c:pt idx="60">
                  <c:v>25000000</c:v>
                </c:pt>
                <c:pt idx="61">
                  <c:v>22222222.222222224</c:v>
                </c:pt>
                <c:pt idx="62">
                  <c:v>20000000</c:v>
                </c:pt>
                <c:pt idx="63">
                  <c:v>18181818.18181818</c:v>
                </c:pt>
                <c:pt idx="64">
                  <c:v>16666666.666666664</c:v>
                </c:pt>
                <c:pt idx="65">
                  <c:v>15384615.384615384</c:v>
                </c:pt>
                <c:pt idx="66">
                  <c:v>14285714.285714285</c:v>
                </c:pt>
                <c:pt idx="67">
                  <c:v>13333333.333333334</c:v>
                </c:pt>
                <c:pt idx="68">
                  <c:v>12500000</c:v>
                </c:pt>
                <c:pt idx="69">
                  <c:v>11764705.88235294</c:v>
                </c:pt>
                <c:pt idx="70">
                  <c:v>11111111.111111112</c:v>
                </c:pt>
                <c:pt idx="71">
                  <c:v>10526315.789473685</c:v>
                </c:pt>
                <c:pt idx="72">
                  <c:v>10000000</c:v>
                </c:pt>
                <c:pt idx="73">
                  <c:v>8333333.333333334</c:v>
                </c:pt>
                <c:pt idx="74">
                  <c:v>7142857.142857144</c:v>
                </c:pt>
                <c:pt idx="75">
                  <c:v>6250000.000000001</c:v>
                </c:pt>
                <c:pt idx="76">
                  <c:v>5555555.555555557</c:v>
                </c:pt>
                <c:pt idx="77">
                  <c:v>5000000</c:v>
                </c:pt>
                <c:pt idx="78">
                  <c:v>4545454.545454546</c:v>
                </c:pt>
                <c:pt idx="79">
                  <c:v>4166666.666666667</c:v>
                </c:pt>
                <c:pt idx="80">
                  <c:v>3846153.846153846</c:v>
                </c:pt>
                <c:pt idx="81">
                  <c:v>3571428.5714285714</c:v>
                </c:pt>
                <c:pt idx="82">
                  <c:v>3333333.333333333</c:v>
                </c:pt>
                <c:pt idx="83">
                  <c:v>2857142.857142857</c:v>
                </c:pt>
                <c:pt idx="84">
                  <c:v>2500000</c:v>
                </c:pt>
                <c:pt idx="85">
                  <c:v>2222222.2222222225</c:v>
                </c:pt>
                <c:pt idx="86">
                  <c:v>2000000</c:v>
                </c:pt>
                <c:pt idx="87">
                  <c:v>1818181.8181818181</c:v>
                </c:pt>
                <c:pt idx="88">
                  <c:v>1666666.6666666667</c:v>
                </c:pt>
                <c:pt idx="89">
                  <c:v>1538461.5384615387</c:v>
                </c:pt>
                <c:pt idx="90">
                  <c:v>1428571.4285714286</c:v>
                </c:pt>
                <c:pt idx="91">
                  <c:v>1333333.3333333333</c:v>
                </c:pt>
                <c:pt idx="92">
                  <c:v>1250000</c:v>
                </c:pt>
                <c:pt idx="93">
                  <c:v>1176470.5882352942</c:v>
                </c:pt>
                <c:pt idx="94">
                  <c:v>1111111.1111111112</c:v>
                </c:pt>
                <c:pt idx="95">
                  <c:v>1052631.5789473683</c:v>
                </c:pt>
                <c:pt idx="96">
                  <c:v>1000000</c:v>
                </c:pt>
                <c:pt idx="97">
                  <c:v>833333.3333333334</c:v>
                </c:pt>
                <c:pt idx="98">
                  <c:v>714285.7142857143</c:v>
                </c:pt>
                <c:pt idx="99">
                  <c:v>625000</c:v>
                </c:pt>
                <c:pt idx="100">
                  <c:v>555555.5555555556</c:v>
                </c:pt>
                <c:pt idx="101">
                  <c:v>500000</c:v>
                </c:pt>
                <c:pt idx="102">
                  <c:v>454545.4545454546</c:v>
                </c:pt>
                <c:pt idx="103">
                  <c:v>416666.6666666667</c:v>
                </c:pt>
                <c:pt idx="104">
                  <c:v>384615.3846153846</c:v>
                </c:pt>
                <c:pt idx="105">
                  <c:v>357142.8571428571</c:v>
                </c:pt>
                <c:pt idx="106">
                  <c:v>333333.33333333326</c:v>
                </c:pt>
                <c:pt idx="107">
                  <c:v>285714.2857142857</c:v>
                </c:pt>
                <c:pt idx="108">
                  <c:v>250000</c:v>
                </c:pt>
                <c:pt idx="109">
                  <c:v>222222.22222222222</c:v>
                </c:pt>
                <c:pt idx="110">
                  <c:v>200000</c:v>
                </c:pt>
                <c:pt idx="111">
                  <c:v>181818.18181818182</c:v>
                </c:pt>
                <c:pt idx="112">
                  <c:v>166666.66666666666</c:v>
                </c:pt>
                <c:pt idx="113">
                  <c:v>153846.15384615384</c:v>
                </c:pt>
                <c:pt idx="114">
                  <c:v>142857.14285714287</c:v>
                </c:pt>
                <c:pt idx="115">
                  <c:v>133333.33333333334</c:v>
                </c:pt>
                <c:pt idx="116">
                  <c:v>125000</c:v>
                </c:pt>
                <c:pt idx="117">
                  <c:v>117647.05882352941</c:v>
                </c:pt>
                <c:pt idx="118">
                  <c:v>111111.11111111111</c:v>
                </c:pt>
                <c:pt idx="119">
                  <c:v>105263.15789473685</c:v>
                </c:pt>
                <c:pt idx="120">
                  <c:v>100000</c:v>
                </c:pt>
                <c:pt idx="121">
                  <c:v>83333.33333333333</c:v>
                </c:pt>
                <c:pt idx="122">
                  <c:v>71428.57142857143</c:v>
                </c:pt>
                <c:pt idx="123">
                  <c:v>62500</c:v>
                </c:pt>
                <c:pt idx="124">
                  <c:v>55555.555555555555</c:v>
                </c:pt>
                <c:pt idx="125">
                  <c:v>50000</c:v>
                </c:pt>
                <c:pt idx="126">
                  <c:v>45454.545454545456</c:v>
                </c:pt>
                <c:pt idx="127">
                  <c:v>41666.666666666664</c:v>
                </c:pt>
                <c:pt idx="128">
                  <c:v>38461.53846153846</c:v>
                </c:pt>
                <c:pt idx="129">
                  <c:v>35714.2857142857</c:v>
                </c:pt>
                <c:pt idx="130">
                  <c:v>33333.33333333333</c:v>
                </c:pt>
                <c:pt idx="131">
                  <c:v>28571.42857142856</c:v>
                </c:pt>
                <c:pt idx="132">
                  <c:v>25000</c:v>
                </c:pt>
                <c:pt idx="133">
                  <c:v>22222.222222222223</c:v>
                </c:pt>
                <c:pt idx="134">
                  <c:v>20000</c:v>
                </c:pt>
                <c:pt idx="135">
                  <c:v>18181.81818181818</c:v>
                </c:pt>
                <c:pt idx="136">
                  <c:v>16666.666666666664</c:v>
                </c:pt>
                <c:pt idx="137">
                  <c:v>15384.615384615383</c:v>
                </c:pt>
                <c:pt idx="138">
                  <c:v>14285.714285714284</c:v>
                </c:pt>
                <c:pt idx="139">
                  <c:v>13333.333333333332</c:v>
                </c:pt>
                <c:pt idx="140">
                  <c:v>12500</c:v>
                </c:pt>
                <c:pt idx="141">
                  <c:v>11764.70588235294</c:v>
                </c:pt>
                <c:pt idx="142">
                  <c:v>11111.111111111111</c:v>
                </c:pt>
                <c:pt idx="143">
                  <c:v>10526.315789473683</c:v>
                </c:pt>
                <c:pt idx="144">
                  <c:v>10000</c:v>
                </c:pt>
                <c:pt idx="145">
                  <c:v>8333.333333333334</c:v>
                </c:pt>
                <c:pt idx="146">
                  <c:v>7142.857142857143</c:v>
                </c:pt>
                <c:pt idx="147">
                  <c:v>6250</c:v>
                </c:pt>
                <c:pt idx="148">
                  <c:v>5555.555555555556</c:v>
                </c:pt>
                <c:pt idx="149">
                  <c:v>5000</c:v>
                </c:pt>
                <c:pt idx="150">
                  <c:v>4545.454545454546</c:v>
                </c:pt>
                <c:pt idx="151">
                  <c:v>4166.666666666667</c:v>
                </c:pt>
                <c:pt idx="152">
                  <c:v>3846.1538461538457</c:v>
                </c:pt>
                <c:pt idx="153">
                  <c:v>3571.428571428571</c:v>
                </c:pt>
                <c:pt idx="154">
                  <c:v>3333.3333333333326</c:v>
                </c:pt>
                <c:pt idx="155">
                  <c:v>2857.142857142857</c:v>
                </c:pt>
                <c:pt idx="156">
                  <c:v>2500</c:v>
                </c:pt>
                <c:pt idx="157">
                  <c:v>2222.222222222222</c:v>
                </c:pt>
                <c:pt idx="158">
                  <c:v>2000</c:v>
                </c:pt>
                <c:pt idx="159">
                  <c:v>1818.181818181818</c:v>
                </c:pt>
                <c:pt idx="160">
                  <c:v>1666.6666666666665</c:v>
                </c:pt>
                <c:pt idx="161">
                  <c:v>1538.4615384615383</c:v>
                </c:pt>
                <c:pt idx="162">
                  <c:v>1428.5714285714287</c:v>
                </c:pt>
                <c:pt idx="163">
                  <c:v>1333.3333333333333</c:v>
                </c:pt>
                <c:pt idx="164">
                  <c:v>1250</c:v>
                </c:pt>
                <c:pt idx="165">
                  <c:v>1176.4705882352941</c:v>
                </c:pt>
                <c:pt idx="166">
                  <c:v>1111.111111111111</c:v>
                </c:pt>
                <c:pt idx="167">
                  <c:v>1052.6315789473683</c:v>
                </c:pt>
                <c:pt idx="168">
                  <c:v>1000</c:v>
                </c:pt>
                <c:pt idx="169">
                  <c:v>833.3333333333334</c:v>
                </c:pt>
                <c:pt idx="170">
                  <c:v>714.2857142857143</c:v>
                </c:pt>
                <c:pt idx="171">
                  <c:v>625</c:v>
                </c:pt>
                <c:pt idx="172">
                  <c:v>555.5555555555555</c:v>
                </c:pt>
                <c:pt idx="173">
                  <c:v>500</c:v>
                </c:pt>
                <c:pt idx="174">
                  <c:v>454.5454545454546</c:v>
                </c:pt>
                <c:pt idx="175">
                  <c:v>416.6666666666667</c:v>
                </c:pt>
                <c:pt idx="176">
                  <c:v>384.6153846153846</c:v>
                </c:pt>
                <c:pt idx="177">
                  <c:v>357.1428571428571</c:v>
                </c:pt>
                <c:pt idx="178">
                  <c:v>333.33333333333326</c:v>
                </c:pt>
                <c:pt idx="179">
                  <c:v>285.71428571428567</c:v>
                </c:pt>
                <c:pt idx="180">
                  <c:v>250</c:v>
                </c:pt>
                <c:pt idx="181">
                  <c:v>222.2222222222222</c:v>
                </c:pt>
                <c:pt idx="182">
                  <c:v>200</c:v>
                </c:pt>
                <c:pt idx="183">
                  <c:v>181.81818181818184</c:v>
                </c:pt>
                <c:pt idx="184">
                  <c:v>166.66666666666666</c:v>
                </c:pt>
                <c:pt idx="185">
                  <c:v>153.84615384615384</c:v>
                </c:pt>
                <c:pt idx="186">
                  <c:v>142.85714285714286</c:v>
                </c:pt>
                <c:pt idx="187">
                  <c:v>133.33333333333334</c:v>
                </c:pt>
                <c:pt idx="188">
                  <c:v>125</c:v>
                </c:pt>
                <c:pt idx="189">
                  <c:v>117.6470588235294</c:v>
                </c:pt>
                <c:pt idx="190">
                  <c:v>111.1111111111111</c:v>
                </c:pt>
                <c:pt idx="191">
                  <c:v>105.26315789473685</c:v>
                </c:pt>
                <c:pt idx="192">
                  <c:v>100</c:v>
                </c:pt>
                <c:pt idx="193">
                  <c:v>83.33333333333333</c:v>
                </c:pt>
                <c:pt idx="194">
                  <c:v>71.42857142857143</c:v>
                </c:pt>
                <c:pt idx="195">
                  <c:v>62.5</c:v>
                </c:pt>
                <c:pt idx="196">
                  <c:v>55.55555555555556</c:v>
                </c:pt>
                <c:pt idx="197">
                  <c:v>50</c:v>
                </c:pt>
                <c:pt idx="198">
                  <c:v>45.45454545454546</c:v>
                </c:pt>
                <c:pt idx="199">
                  <c:v>41.666666666666664</c:v>
                </c:pt>
                <c:pt idx="200">
                  <c:v>38.46153846153846</c:v>
                </c:pt>
                <c:pt idx="201">
                  <c:v>35.71428571428571</c:v>
                </c:pt>
                <c:pt idx="202">
                  <c:v>33.33333333333333</c:v>
                </c:pt>
                <c:pt idx="203">
                  <c:v>28.57142857142857</c:v>
                </c:pt>
                <c:pt idx="204">
                  <c:v>25</c:v>
                </c:pt>
                <c:pt idx="205">
                  <c:v>22.22222222222222</c:v>
                </c:pt>
                <c:pt idx="206">
                  <c:v>20</c:v>
                </c:pt>
                <c:pt idx="207">
                  <c:v>18.181818181818183</c:v>
                </c:pt>
                <c:pt idx="208">
                  <c:v>16.666666666666668</c:v>
                </c:pt>
                <c:pt idx="209">
                  <c:v>15.384615384615383</c:v>
                </c:pt>
                <c:pt idx="210">
                  <c:v>14.285714285714285</c:v>
                </c:pt>
                <c:pt idx="211">
                  <c:v>13.333333333333334</c:v>
                </c:pt>
                <c:pt idx="212">
                  <c:v>12.5</c:v>
                </c:pt>
                <c:pt idx="213">
                  <c:v>11.76470588235294</c:v>
                </c:pt>
                <c:pt idx="214">
                  <c:v>11.11111111111111</c:v>
                </c:pt>
                <c:pt idx="215">
                  <c:v>10.526315789473685</c:v>
                </c:pt>
                <c:pt idx="216">
                  <c:v>10</c:v>
                </c:pt>
                <c:pt idx="217">
                  <c:v>8.333333333333334</c:v>
                </c:pt>
                <c:pt idx="218">
                  <c:v>7.142857142857143</c:v>
                </c:pt>
                <c:pt idx="219">
                  <c:v>6.25</c:v>
                </c:pt>
                <c:pt idx="220">
                  <c:v>5.555555555555555</c:v>
                </c:pt>
                <c:pt idx="221">
                  <c:v>5</c:v>
                </c:pt>
                <c:pt idx="222">
                  <c:v>4.545454545454546</c:v>
                </c:pt>
                <c:pt idx="223">
                  <c:v>4.166666666666667</c:v>
                </c:pt>
                <c:pt idx="224">
                  <c:v>3.846153846153846</c:v>
                </c:pt>
                <c:pt idx="225">
                  <c:v>3.571428571428571</c:v>
                </c:pt>
                <c:pt idx="226">
                  <c:v>3.333333333333333</c:v>
                </c:pt>
                <c:pt idx="227">
                  <c:v>2.8571428571428563</c:v>
                </c:pt>
                <c:pt idx="228">
                  <c:v>2.5</c:v>
                </c:pt>
                <c:pt idx="229">
                  <c:v>2.2222222222222223</c:v>
                </c:pt>
                <c:pt idx="230">
                  <c:v>2</c:v>
                </c:pt>
                <c:pt idx="231">
                  <c:v>1.8181818181818181</c:v>
                </c:pt>
                <c:pt idx="232">
                  <c:v>1.6666666666666665</c:v>
                </c:pt>
                <c:pt idx="233">
                  <c:v>1.5384615384615383</c:v>
                </c:pt>
                <c:pt idx="234">
                  <c:v>1.4285714285714284</c:v>
                </c:pt>
                <c:pt idx="235">
                  <c:v>1.3333333333333333</c:v>
                </c:pt>
                <c:pt idx="236">
                  <c:v>1.25</c:v>
                </c:pt>
                <c:pt idx="237">
                  <c:v>1.176470588235294</c:v>
                </c:pt>
                <c:pt idx="238">
                  <c:v>1.1111111111111112</c:v>
                </c:pt>
                <c:pt idx="239">
                  <c:v>1.0526315789473684</c:v>
                </c:pt>
                <c:pt idx="240">
                  <c:v>1</c:v>
                </c:pt>
                <c:pt idx="241">
                  <c:v>0.8333333333333334</c:v>
                </c:pt>
                <c:pt idx="242">
                  <c:v>0.7142857142857143</c:v>
                </c:pt>
                <c:pt idx="243">
                  <c:v>0.625</c:v>
                </c:pt>
                <c:pt idx="244">
                  <c:v>0.5555555555555556</c:v>
                </c:pt>
                <c:pt idx="245">
                  <c:v>0.5</c:v>
                </c:pt>
                <c:pt idx="246">
                  <c:v>0.4545454545454546</c:v>
                </c:pt>
                <c:pt idx="247">
                  <c:v>0.4166666666666667</c:v>
                </c:pt>
                <c:pt idx="248">
                  <c:v>0.3846153846153846</c:v>
                </c:pt>
                <c:pt idx="249">
                  <c:v>0.3571428571428571</c:v>
                </c:pt>
                <c:pt idx="250">
                  <c:v>0.33333333333333326</c:v>
                </c:pt>
                <c:pt idx="251">
                  <c:v>0.2857142857142857</c:v>
                </c:pt>
                <c:pt idx="252">
                  <c:v>0.25</c:v>
                </c:pt>
                <c:pt idx="253">
                  <c:v>0.2222222222222222</c:v>
                </c:pt>
                <c:pt idx="254">
                  <c:v>0.2</c:v>
                </c:pt>
                <c:pt idx="255">
                  <c:v>0.18181818181818182</c:v>
                </c:pt>
                <c:pt idx="256">
                  <c:v>0.16666666666666666</c:v>
                </c:pt>
                <c:pt idx="257">
                  <c:v>0.15384615384615385</c:v>
                </c:pt>
                <c:pt idx="258">
                  <c:v>0.14285714285714285</c:v>
                </c:pt>
                <c:pt idx="259">
                  <c:v>0.13333333333333333</c:v>
                </c:pt>
                <c:pt idx="260">
                  <c:v>0.125</c:v>
                </c:pt>
                <c:pt idx="261">
                  <c:v>0.11764705882352941</c:v>
                </c:pt>
                <c:pt idx="262">
                  <c:v>0.1111111111111111</c:v>
                </c:pt>
                <c:pt idx="263">
                  <c:v>0.10526315789473684</c:v>
                </c:pt>
              </c:numCache>
            </c:numRef>
          </c:xVal>
          <c:yVal>
            <c:numRef>
              <c:f>data!$J$3:$J$266</c:f>
              <c:numCache>
                <c:ptCount val="264"/>
                <c:pt idx="0">
                  <c:v>22.45</c:v>
                </c:pt>
                <c:pt idx="1">
                  <c:v>22.27</c:v>
                </c:pt>
                <c:pt idx="2">
                  <c:v>22.11</c:v>
                </c:pt>
                <c:pt idx="3">
                  <c:v>21.98</c:v>
                </c:pt>
                <c:pt idx="4">
                  <c:v>21.86</c:v>
                </c:pt>
                <c:pt idx="5">
                  <c:v>21.76</c:v>
                </c:pt>
                <c:pt idx="6">
                  <c:v>21.66</c:v>
                </c:pt>
                <c:pt idx="7">
                  <c:v>21.57</c:v>
                </c:pt>
                <c:pt idx="8">
                  <c:v>21.49</c:v>
                </c:pt>
                <c:pt idx="9">
                  <c:v>21.42</c:v>
                </c:pt>
                <c:pt idx="10">
                  <c:v>21.35</c:v>
                </c:pt>
                <c:pt idx="11">
                  <c:v>21.2</c:v>
                </c:pt>
                <c:pt idx="12">
                  <c:v>21.06</c:v>
                </c:pt>
                <c:pt idx="13">
                  <c:v>20.94</c:v>
                </c:pt>
                <c:pt idx="14">
                  <c:v>20.84</c:v>
                </c:pt>
                <c:pt idx="15">
                  <c:v>20.74</c:v>
                </c:pt>
                <c:pt idx="16">
                  <c:v>20.66</c:v>
                </c:pt>
                <c:pt idx="17">
                  <c:v>20.58</c:v>
                </c:pt>
                <c:pt idx="18">
                  <c:v>20.5</c:v>
                </c:pt>
                <c:pt idx="19">
                  <c:v>20.43</c:v>
                </c:pt>
                <c:pt idx="20">
                  <c:v>20.37</c:v>
                </c:pt>
                <c:pt idx="21">
                  <c:v>20.31</c:v>
                </c:pt>
                <c:pt idx="22">
                  <c:v>20.25</c:v>
                </c:pt>
                <c:pt idx="23">
                  <c:v>20.2</c:v>
                </c:pt>
                <c:pt idx="24">
                  <c:v>20.15</c:v>
                </c:pt>
                <c:pt idx="25">
                  <c:v>19.96</c:v>
                </c:pt>
                <c:pt idx="26">
                  <c:v>19.81</c:v>
                </c:pt>
                <c:pt idx="27">
                  <c:v>19.68</c:v>
                </c:pt>
                <c:pt idx="28">
                  <c:v>19.56</c:v>
                </c:pt>
                <c:pt idx="29">
                  <c:v>19.45</c:v>
                </c:pt>
                <c:pt idx="30">
                  <c:v>19.36</c:v>
                </c:pt>
                <c:pt idx="31">
                  <c:v>19.27</c:v>
                </c:pt>
                <c:pt idx="32">
                  <c:v>19.19</c:v>
                </c:pt>
                <c:pt idx="33">
                  <c:v>19.12</c:v>
                </c:pt>
                <c:pt idx="34">
                  <c:v>19.05</c:v>
                </c:pt>
                <c:pt idx="35">
                  <c:v>18.89</c:v>
                </c:pt>
                <c:pt idx="36">
                  <c:v>18.76</c:v>
                </c:pt>
                <c:pt idx="37">
                  <c:v>18.64</c:v>
                </c:pt>
                <c:pt idx="38">
                  <c:v>18.54</c:v>
                </c:pt>
                <c:pt idx="39">
                  <c:v>18.44</c:v>
                </c:pt>
                <c:pt idx="40">
                  <c:v>18.35</c:v>
                </c:pt>
                <c:pt idx="41">
                  <c:v>18.27</c:v>
                </c:pt>
                <c:pt idx="42">
                  <c:v>18.2</c:v>
                </c:pt>
                <c:pt idx="43">
                  <c:v>18.13</c:v>
                </c:pt>
                <c:pt idx="44">
                  <c:v>18.07</c:v>
                </c:pt>
                <c:pt idx="45">
                  <c:v>18.01</c:v>
                </c:pt>
                <c:pt idx="46">
                  <c:v>17.95</c:v>
                </c:pt>
                <c:pt idx="47">
                  <c:v>17.89</c:v>
                </c:pt>
                <c:pt idx="48">
                  <c:v>17.84</c:v>
                </c:pt>
                <c:pt idx="49">
                  <c:v>17.66</c:v>
                </c:pt>
                <c:pt idx="50">
                  <c:v>17.51</c:v>
                </c:pt>
                <c:pt idx="51">
                  <c:v>17.37</c:v>
                </c:pt>
                <c:pt idx="52">
                  <c:v>17.26</c:v>
                </c:pt>
                <c:pt idx="53">
                  <c:v>17.15</c:v>
                </c:pt>
                <c:pt idx="54">
                  <c:v>17.01</c:v>
                </c:pt>
                <c:pt idx="55">
                  <c:v>16.97</c:v>
                </c:pt>
                <c:pt idx="56">
                  <c:v>16.89</c:v>
                </c:pt>
                <c:pt idx="57">
                  <c:v>16.81</c:v>
                </c:pt>
                <c:pt idx="58">
                  <c:v>16.74</c:v>
                </c:pt>
                <c:pt idx="59">
                  <c:v>16.59</c:v>
                </c:pt>
                <c:pt idx="60">
                  <c:v>16.46</c:v>
                </c:pt>
                <c:pt idx="61">
                  <c:v>16.43</c:v>
                </c:pt>
                <c:pt idx="62">
                  <c:v>16.23</c:v>
                </c:pt>
                <c:pt idx="63">
                  <c:v>16.14</c:v>
                </c:pt>
                <c:pt idx="64">
                  <c:v>16.05</c:v>
                </c:pt>
                <c:pt idx="65">
                  <c:v>15.97</c:v>
                </c:pt>
                <c:pt idx="66">
                  <c:v>15.9</c:v>
                </c:pt>
                <c:pt idx="67">
                  <c:v>15.83</c:v>
                </c:pt>
                <c:pt idx="68">
                  <c:v>15.76</c:v>
                </c:pt>
                <c:pt idx="69">
                  <c:v>15.7</c:v>
                </c:pt>
                <c:pt idx="70">
                  <c:v>15.65</c:v>
                </c:pt>
                <c:pt idx="71">
                  <c:v>15.59</c:v>
                </c:pt>
                <c:pt idx="72">
                  <c:v>15.54</c:v>
                </c:pt>
                <c:pt idx="73">
                  <c:v>15.36</c:v>
                </c:pt>
                <c:pt idx="74">
                  <c:v>15.2</c:v>
                </c:pt>
                <c:pt idx="75">
                  <c:v>15.07</c:v>
                </c:pt>
                <c:pt idx="76">
                  <c:v>14.95</c:v>
                </c:pt>
                <c:pt idx="77">
                  <c:v>14.85</c:v>
                </c:pt>
                <c:pt idx="78">
                  <c:v>14.75</c:v>
                </c:pt>
                <c:pt idx="79">
                  <c:v>14.67</c:v>
                </c:pt>
                <c:pt idx="80">
                  <c:v>14.59</c:v>
                </c:pt>
                <c:pt idx="81">
                  <c:v>14.51</c:v>
                </c:pt>
                <c:pt idx="82">
                  <c:v>14.44</c:v>
                </c:pt>
                <c:pt idx="83">
                  <c:v>14.29</c:v>
                </c:pt>
                <c:pt idx="84">
                  <c:v>14.15</c:v>
                </c:pt>
                <c:pt idx="85">
                  <c:v>14.04</c:v>
                </c:pt>
                <c:pt idx="86">
                  <c:v>13.93</c:v>
                </c:pt>
                <c:pt idx="87">
                  <c:v>13.84</c:v>
                </c:pt>
                <c:pt idx="88">
                  <c:v>13.75</c:v>
                </c:pt>
                <c:pt idx="89">
                  <c:v>13.67</c:v>
                </c:pt>
                <c:pt idx="90">
                  <c:v>13.6</c:v>
                </c:pt>
                <c:pt idx="91">
                  <c:v>13.53</c:v>
                </c:pt>
                <c:pt idx="92">
                  <c:v>13.46</c:v>
                </c:pt>
                <c:pt idx="93">
                  <c:v>13.4</c:v>
                </c:pt>
                <c:pt idx="94">
                  <c:v>13.34</c:v>
                </c:pt>
                <c:pt idx="95">
                  <c:v>13.29</c:v>
                </c:pt>
                <c:pt idx="96">
                  <c:v>13.24</c:v>
                </c:pt>
                <c:pt idx="97">
                  <c:v>13.06</c:v>
                </c:pt>
                <c:pt idx="98">
                  <c:v>12.9</c:v>
                </c:pt>
                <c:pt idx="99">
                  <c:v>12.77</c:v>
                </c:pt>
                <c:pt idx="100">
                  <c:v>12.65</c:v>
                </c:pt>
                <c:pt idx="101">
                  <c:v>12.55</c:v>
                </c:pt>
                <c:pt idx="102">
                  <c:v>12.45</c:v>
                </c:pt>
                <c:pt idx="103">
                  <c:v>12.36</c:v>
                </c:pt>
                <c:pt idx="104">
                  <c:v>12.28</c:v>
                </c:pt>
                <c:pt idx="105">
                  <c:v>12.21</c:v>
                </c:pt>
                <c:pt idx="106">
                  <c:v>12.14</c:v>
                </c:pt>
                <c:pt idx="107">
                  <c:v>11.99</c:v>
                </c:pt>
                <c:pt idx="108">
                  <c:v>11.85</c:v>
                </c:pt>
                <c:pt idx="109">
                  <c:v>11.73</c:v>
                </c:pt>
                <c:pt idx="110">
                  <c:v>11.63</c:v>
                </c:pt>
                <c:pt idx="111">
                  <c:v>11.53</c:v>
                </c:pt>
                <c:pt idx="112">
                  <c:v>11.45</c:v>
                </c:pt>
                <c:pt idx="113">
                  <c:v>11.37</c:v>
                </c:pt>
                <c:pt idx="114">
                  <c:v>11.29</c:v>
                </c:pt>
                <c:pt idx="115">
                  <c:v>11.22</c:v>
                </c:pt>
                <c:pt idx="116">
                  <c:v>11.16</c:v>
                </c:pt>
                <c:pt idx="117">
                  <c:v>11.1</c:v>
                </c:pt>
                <c:pt idx="118">
                  <c:v>11.04</c:v>
                </c:pt>
                <c:pt idx="119">
                  <c:v>10.99</c:v>
                </c:pt>
                <c:pt idx="120">
                  <c:v>10.94</c:v>
                </c:pt>
                <c:pt idx="121">
                  <c:v>10.75</c:v>
                </c:pt>
                <c:pt idx="122">
                  <c:v>10.6</c:v>
                </c:pt>
                <c:pt idx="123">
                  <c:v>10.47</c:v>
                </c:pt>
                <c:pt idx="124">
                  <c:v>10.35</c:v>
                </c:pt>
                <c:pt idx="125">
                  <c:v>10.24</c:v>
                </c:pt>
                <c:pt idx="126">
                  <c:v>10.15</c:v>
                </c:pt>
                <c:pt idx="127">
                  <c:v>10.06</c:v>
                </c:pt>
                <c:pt idx="128">
                  <c:v>9.98</c:v>
                </c:pt>
                <c:pt idx="129">
                  <c:v>9.906</c:v>
                </c:pt>
                <c:pt idx="130">
                  <c:v>9.837</c:v>
                </c:pt>
                <c:pt idx="131">
                  <c:v>9.683</c:v>
                </c:pt>
                <c:pt idx="132">
                  <c:v>9.55</c:v>
                </c:pt>
                <c:pt idx="133">
                  <c:v>9.432</c:v>
                </c:pt>
                <c:pt idx="134">
                  <c:v>9.326</c:v>
                </c:pt>
                <c:pt idx="135">
                  <c:v>9.231</c:v>
                </c:pt>
                <c:pt idx="136">
                  <c:v>9.144</c:v>
                </c:pt>
                <c:pt idx="137">
                  <c:v>9.064</c:v>
                </c:pt>
                <c:pt idx="138">
                  <c:v>8.99</c:v>
                </c:pt>
                <c:pt idx="139">
                  <c:v>8.921</c:v>
                </c:pt>
                <c:pt idx="140">
                  <c:v>8.856</c:v>
                </c:pt>
                <c:pt idx="141">
                  <c:v>8.796</c:v>
                </c:pt>
                <c:pt idx="142">
                  <c:v>8.739</c:v>
                </c:pt>
                <c:pt idx="143">
                  <c:v>8.685</c:v>
                </c:pt>
                <c:pt idx="144">
                  <c:v>8.633</c:v>
                </c:pt>
                <c:pt idx="145">
                  <c:v>8.451</c:v>
                </c:pt>
                <c:pt idx="146">
                  <c:v>8.297</c:v>
                </c:pt>
                <c:pt idx="147">
                  <c:v>8.163</c:v>
                </c:pt>
                <c:pt idx="148">
                  <c:v>8.046</c:v>
                </c:pt>
                <c:pt idx="149">
                  <c:v>7.94</c:v>
                </c:pt>
                <c:pt idx="150">
                  <c:v>7.845</c:v>
                </c:pt>
                <c:pt idx="151">
                  <c:v>7.758</c:v>
                </c:pt>
                <c:pt idx="152">
                  <c:v>7.678</c:v>
                </c:pt>
                <c:pt idx="153">
                  <c:v>7.604</c:v>
                </c:pt>
                <c:pt idx="154">
                  <c:v>7.535</c:v>
                </c:pt>
                <c:pt idx="155">
                  <c:v>7.381</c:v>
                </c:pt>
                <c:pt idx="156">
                  <c:v>7.247</c:v>
                </c:pt>
                <c:pt idx="157">
                  <c:v>7.13</c:v>
                </c:pt>
                <c:pt idx="158">
                  <c:v>7.024</c:v>
                </c:pt>
                <c:pt idx="159">
                  <c:v>6.929</c:v>
                </c:pt>
                <c:pt idx="160">
                  <c:v>6.842</c:v>
                </c:pt>
                <c:pt idx="161">
                  <c:v>6.762</c:v>
                </c:pt>
                <c:pt idx="162">
                  <c:v>6.688</c:v>
                </c:pt>
                <c:pt idx="163">
                  <c:v>6.619</c:v>
                </c:pt>
                <c:pt idx="164">
                  <c:v>6.555</c:v>
                </c:pt>
                <c:pt idx="165">
                  <c:v>6.494</c:v>
                </c:pt>
                <c:pt idx="166">
                  <c:v>6.437</c:v>
                </c:pt>
                <c:pt idx="167">
                  <c:v>6.383</c:v>
                </c:pt>
                <c:pt idx="168">
                  <c:v>6.332</c:v>
                </c:pt>
                <c:pt idx="169">
                  <c:v>6.149</c:v>
                </c:pt>
                <c:pt idx="170">
                  <c:v>5.996</c:v>
                </c:pt>
                <c:pt idx="171">
                  <c:v>5.862</c:v>
                </c:pt>
                <c:pt idx="172">
                  <c:v>5.745</c:v>
                </c:pt>
                <c:pt idx="173">
                  <c:v>5.639</c:v>
                </c:pt>
                <c:pt idx="174">
                  <c:v>5.544</c:v>
                </c:pt>
                <c:pt idx="175">
                  <c:v>5.458</c:v>
                </c:pt>
                <c:pt idx="176">
                  <c:v>5.378</c:v>
                </c:pt>
                <c:pt idx="177">
                  <c:v>5.303</c:v>
                </c:pt>
                <c:pt idx="178">
                  <c:v>5.235</c:v>
                </c:pt>
                <c:pt idx="179">
                  <c:v>5.081</c:v>
                </c:pt>
                <c:pt idx="180">
                  <c:v>4.948</c:v>
                </c:pt>
                <c:pt idx="181">
                  <c:v>4.831</c:v>
                </c:pt>
                <c:pt idx="182">
                  <c:v>4.726</c:v>
                </c:pt>
                <c:pt idx="183">
                  <c:v>4.631</c:v>
                </c:pt>
                <c:pt idx="184">
                  <c:v>4.545</c:v>
                </c:pt>
                <c:pt idx="185">
                  <c:v>4.465</c:v>
                </c:pt>
                <c:pt idx="186">
                  <c:v>4.392</c:v>
                </c:pt>
                <c:pt idx="187">
                  <c:v>4.323</c:v>
                </c:pt>
                <c:pt idx="188">
                  <c:v>4.259</c:v>
                </c:pt>
                <c:pt idx="189">
                  <c:v>4.199</c:v>
                </c:pt>
                <c:pt idx="190">
                  <c:v>4.142</c:v>
                </c:pt>
                <c:pt idx="191">
                  <c:v>4.089</c:v>
                </c:pt>
                <c:pt idx="192">
                  <c:v>4.038</c:v>
                </c:pt>
                <c:pt idx="193">
                  <c:v>3.858</c:v>
                </c:pt>
                <c:pt idx="194">
                  <c:v>3.705</c:v>
                </c:pt>
                <c:pt idx="195">
                  <c:v>3.574</c:v>
                </c:pt>
                <c:pt idx="196">
                  <c:v>3.458</c:v>
                </c:pt>
                <c:pt idx="197">
                  <c:v>3.355</c:v>
                </c:pt>
                <c:pt idx="198">
                  <c:v>3.261</c:v>
                </c:pt>
                <c:pt idx="199">
                  <c:v>3.176</c:v>
                </c:pt>
                <c:pt idx="200">
                  <c:v>3.098</c:v>
                </c:pt>
                <c:pt idx="201">
                  <c:v>3.026</c:v>
                </c:pt>
                <c:pt idx="202">
                  <c:v>2.959</c:v>
                </c:pt>
                <c:pt idx="203">
                  <c:v>2.81</c:v>
                </c:pt>
                <c:pt idx="204">
                  <c:v>2.681</c:v>
                </c:pt>
                <c:pt idx="205">
                  <c:v>2.568</c:v>
                </c:pt>
                <c:pt idx="206">
                  <c:v>2.468</c:v>
                </c:pt>
                <c:pt idx="207">
                  <c:v>2.378</c:v>
                </c:pt>
                <c:pt idx="208">
                  <c:v>2.295</c:v>
                </c:pt>
                <c:pt idx="209">
                  <c:v>2.22</c:v>
                </c:pt>
                <c:pt idx="210">
                  <c:v>2.151</c:v>
                </c:pt>
                <c:pt idx="211">
                  <c:v>2.087</c:v>
                </c:pt>
                <c:pt idx="212">
                  <c:v>2.027</c:v>
                </c:pt>
                <c:pt idx="213">
                  <c:v>1.971</c:v>
                </c:pt>
                <c:pt idx="214">
                  <c:v>1.919</c:v>
                </c:pt>
                <c:pt idx="215">
                  <c:v>1.87</c:v>
                </c:pt>
                <c:pt idx="216">
                  <c:v>1.823</c:v>
                </c:pt>
                <c:pt idx="217">
                  <c:v>1.66</c:v>
                </c:pt>
                <c:pt idx="218">
                  <c:v>1.524</c:v>
                </c:pt>
                <c:pt idx="219">
                  <c:v>1.409</c:v>
                </c:pt>
                <c:pt idx="220">
                  <c:v>1.31</c:v>
                </c:pt>
                <c:pt idx="221">
                  <c:v>1.223</c:v>
                </c:pt>
                <c:pt idx="222">
                  <c:v>1.145</c:v>
                </c:pt>
                <c:pt idx="223">
                  <c:v>1.076</c:v>
                </c:pt>
                <c:pt idx="224">
                  <c:v>1.014</c:v>
                </c:pt>
                <c:pt idx="225">
                  <c:v>0.9573</c:v>
                </c:pt>
                <c:pt idx="226">
                  <c:v>0.9057</c:v>
                </c:pt>
                <c:pt idx="227">
                  <c:v>0.7942</c:v>
                </c:pt>
                <c:pt idx="228">
                  <c:v>0.7024</c:v>
                </c:pt>
                <c:pt idx="229">
                  <c:v>0.6253</c:v>
                </c:pt>
                <c:pt idx="230">
                  <c:v>0.5598</c:v>
                </c:pt>
                <c:pt idx="231">
                  <c:v>0.5034</c:v>
                </c:pt>
                <c:pt idx="232">
                  <c:v>0.4544</c:v>
                </c:pt>
                <c:pt idx="233">
                  <c:v>0.4115</c:v>
                </c:pt>
                <c:pt idx="234">
                  <c:v>0.3738</c:v>
                </c:pt>
                <c:pt idx="235">
                  <c:v>0.3403</c:v>
                </c:pt>
                <c:pt idx="236">
                  <c:v>0.3106</c:v>
                </c:pt>
                <c:pt idx="237">
                  <c:v>0.284</c:v>
                </c:pt>
                <c:pt idx="238">
                  <c:v>0.2602</c:v>
                </c:pt>
                <c:pt idx="239">
                  <c:v>0.2387</c:v>
                </c:pt>
                <c:pt idx="240">
                  <c:v>0.2194</c:v>
                </c:pt>
                <c:pt idx="241">
                  <c:v>0.1584</c:v>
                </c:pt>
                <c:pt idx="242">
                  <c:v>0.1162</c:v>
                </c:pt>
                <c:pt idx="243">
                  <c:v>0.08361</c:v>
                </c:pt>
                <c:pt idx="244">
                  <c:v>0.06471</c:v>
                </c:pt>
                <c:pt idx="245">
                  <c:v>0.0489</c:v>
                </c:pt>
                <c:pt idx="246">
                  <c:v>0.03719</c:v>
                </c:pt>
                <c:pt idx="247">
                  <c:v>0.02844</c:v>
                </c:pt>
                <c:pt idx="248">
                  <c:v>0.02185</c:v>
                </c:pt>
                <c:pt idx="249">
                  <c:v>0.01686</c:v>
                </c:pt>
                <c:pt idx="250">
                  <c:v>0.01305</c:v>
                </c:pt>
                <c:pt idx="251">
                  <c:v>0.00697</c:v>
                </c:pt>
                <c:pt idx="252">
                  <c:v>0.003779</c:v>
                </c:pt>
                <c:pt idx="253">
                  <c:v>0.002073</c:v>
                </c:pt>
                <c:pt idx="254">
                  <c:v>0.001148</c:v>
                </c:pt>
                <c:pt idx="255">
                  <c:v>0.0006409</c:v>
                </c:pt>
                <c:pt idx="256">
                  <c:v>0.0003601</c:v>
                </c:pt>
                <c:pt idx="257">
                  <c:v>0.0002034</c:v>
                </c:pt>
                <c:pt idx="258">
                  <c:v>0.0001155</c:v>
                </c:pt>
                <c:pt idx="259">
                  <c:v>6.583E-05</c:v>
                </c:pt>
                <c:pt idx="260">
                  <c:v>3.767E-05</c:v>
                </c:pt>
                <c:pt idx="261">
                  <c:v>2.162E-05</c:v>
                </c:pt>
                <c:pt idx="262">
                  <c:v>1.245E-05</c:v>
                </c:pt>
                <c:pt idx="263">
                  <c:v>7.185E-06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data!$G$3:$G$266</c:f>
              <c:numCache>
                <c:ptCount val="264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  <c:pt idx="3">
                  <c:v>1000000</c:v>
                </c:pt>
                <c:pt idx="4">
                  <c:v>1000000</c:v>
                </c:pt>
                <c:pt idx="5">
                  <c:v>1000000</c:v>
                </c:pt>
                <c:pt idx="6">
                  <c:v>1000000</c:v>
                </c:pt>
                <c:pt idx="7">
                  <c:v>1000000</c:v>
                </c:pt>
                <c:pt idx="8">
                  <c:v>1000000</c:v>
                </c:pt>
                <c:pt idx="9">
                  <c:v>1000000</c:v>
                </c:pt>
                <c:pt idx="10">
                  <c:v>1000000</c:v>
                </c:pt>
                <c:pt idx="11">
                  <c:v>1000000</c:v>
                </c:pt>
                <c:pt idx="12">
                  <c:v>1000000</c:v>
                </c:pt>
                <c:pt idx="13">
                  <c:v>1000000</c:v>
                </c:pt>
                <c:pt idx="14">
                  <c:v>1000000</c:v>
                </c:pt>
                <c:pt idx="15">
                  <c:v>1000000</c:v>
                </c:pt>
                <c:pt idx="16">
                  <c:v>1000000</c:v>
                </c:pt>
                <c:pt idx="17">
                  <c:v>1000000</c:v>
                </c:pt>
                <c:pt idx="18">
                  <c:v>1000000</c:v>
                </c:pt>
                <c:pt idx="19">
                  <c:v>1000000</c:v>
                </c:pt>
                <c:pt idx="20">
                  <c:v>1000000</c:v>
                </c:pt>
                <c:pt idx="21">
                  <c:v>1000000</c:v>
                </c:pt>
                <c:pt idx="22">
                  <c:v>1000000</c:v>
                </c:pt>
                <c:pt idx="23">
                  <c:v>1000000</c:v>
                </c:pt>
                <c:pt idx="24">
                  <c:v>1000000</c:v>
                </c:pt>
                <c:pt idx="25">
                  <c:v>1000000</c:v>
                </c:pt>
                <c:pt idx="26">
                  <c:v>1000000</c:v>
                </c:pt>
                <c:pt idx="27">
                  <c:v>1000000</c:v>
                </c:pt>
                <c:pt idx="28">
                  <c:v>1000000</c:v>
                </c:pt>
                <c:pt idx="29">
                  <c:v>1000000</c:v>
                </c:pt>
                <c:pt idx="30">
                  <c:v>1000000</c:v>
                </c:pt>
                <c:pt idx="31">
                  <c:v>1000000</c:v>
                </c:pt>
                <c:pt idx="32">
                  <c:v>1000000</c:v>
                </c:pt>
                <c:pt idx="33">
                  <c:v>1000000</c:v>
                </c:pt>
                <c:pt idx="34">
                  <c:v>1000000</c:v>
                </c:pt>
                <c:pt idx="35">
                  <c:v>1000000</c:v>
                </c:pt>
                <c:pt idx="36">
                  <c:v>1000000</c:v>
                </c:pt>
                <c:pt idx="37">
                  <c:v>1000000</c:v>
                </c:pt>
                <c:pt idx="38">
                  <c:v>1000000</c:v>
                </c:pt>
                <c:pt idx="39">
                  <c:v>1000000</c:v>
                </c:pt>
                <c:pt idx="40">
                  <c:v>1000000</c:v>
                </c:pt>
                <c:pt idx="41">
                  <c:v>1000000</c:v>
                </c:pt>
                <c:pt idx="42">
                  <c:v>1000000</c:v>
                </c:pt>
                <c:pt idx="43">
                  <c:v>1000000</c:v>
                </c:pt>
                <c:pt idx="44">
                  <c:v>1000000</c:v>
                </c:pt>
                <c:pt idx="45">
                  <c:v>1000000</c:v>
                </c:pt>
                <c:pt idx="46">
                  <c:v>1000000</c:v>
                </c:pt>
                <c:pt idx="47">
                  <c:v>1000000</c:v>
                </c:pt>
                <c:pt idx="48">
                  <c:v>1000000</c:v>
                </c:pt>
                <c:pt idx="49">
                  <c:v>1000000</c:v>
                </c:pt>
                <c:pt idx="50">
                  <c:v>1000000</c:v>
                </c:pt>
                <c:pt idx="51">
                  <c:v>1000000</c:v>
                </c:pt>
                <c:pt idx="52">
                  <c:v>1000000</c:v>
                </c:pt>
                <c:pt idx="53">
                  <c:v>1000000</c:v>
                </c:pt>
                <c:pt idx="54">
                  <c:v>1000000</c:v>
                </c:pt>
                <c:pt idx="55">
                  <c:v>1000000</c:v>
                </c:pt>
                <c:pt idx="56">
                  <c:v>1000000</c:v>
                </c:pt>
                <c:pt idx="57">
                  <c:v>1000000</c:v>
                </c:pt>
                <c:pt idx="58">
                  <c:v>1000000</c:v>
                </c:pt>
                <c:pt idx="59">
                  <c:v>1000000</c:v>
                </c:pt>
                <c:pt idx="60">
                  <c:v>1000000</c:v>
                </c:pt>
                <c:pt idx="61">
                  <c:v>1000000</c:v>
                </c:pt>
                <c:pt idx="62">
                  <c:v>1000000</c:v>
                </c:pt>
                <c:pt idx="63">
                  <c:v>1000000</c:v>
                </c:pt>
                <c:pt idx="64">
                  <c:v>1000000</c:v>
                </c:pt>
                <c:pt idx="65">
                  <c:v>1000000</c:v>
                </c:pt>
                <c:pt idx="66">
                  <c:v>1000000</c:v>
                </c:pt>
                <c:pt idx="67">
                  <c:v>1000000</c:v>
                </c:pt>
                <c:pt idx="68">
                  <c:v>1000000</c:v>
                </c:pt>
                <c:pt idx="69">
                  <c:v>1000000</c:v>
                </c:pt>
                <c:pt idx="70">
                  <c:v>1000000</c:v>
                </c:pt>
                <c:pt idx="71">
                  <c:v>1000000</c:v>
                </c:pt>
                <c:pt idx="72">
                  <c:v>1000000</c:v>
                </c:pt>
                <c:pt idx="73">
                  <c:v>1000000</c:v>
                </c:pt>
                <c:pt idx="74">
                  <c:v>1000000</c:v>
                </c:pt>
                <c:pt idx="75">
                  <c:v>1000000</c:v>
                </c:pt>
                <c:pt idx="76">
                  <c:v>1000000</c:v>
                </c:pt>
                <c:pt idx="77">
                  <c:v>1000000</c:v>
                </c:pt>
                <c:pt idx="78">
                  <c:v>1000000</c:v>
                </c:pt>
                <c:pt idx="79">
                  <c:v>1000000</c:v>
                </c:pt>
                <c:pt idx="80">
                  <c:v>1000000</c:v>
                </c:pt>
                <c:pt idx="81">
                  <c:v>1000000</c:v>
                </c:pt>
                <c:pt idx="82">
                  <c:v>1000000</c:v>
                </c:pt>
                <c:pt idx="83">
                  <c:v>1000000</c:v>
                </c:pt>
                <c:pt idx="84">
                  <c:v>1000000</c:v>
                </c:pt>
                <c:pt idx="85">
                  <c:v>1000000</c:v>
                </c:pt>
                <c:pt idx="86">
                  <c:v>1000000</c:v>
                </c:pt>
                <c:pt idx="87">
                  <c:v>1000000</c:v>
                </c:pt>
                <c:pt idx="88">
                  <c:v>1000000</c:v>
                </c:pt>
                <c:pt idx="89">
                  <c:v>1000000</c:v>
                </c:pt>
                <c:pt idx="90">
                  <c:v>1000000</c:v>
                </c:pt>
                <c:pt idx="91">
                  <c:v>1000000</c:v>
                </c:pt>
                <c:pt idx="92">
                  <c:v>1000000</c:v>
                </c:pt>
                <c:pt idx="93">
                  <c:v>1000000</c:v>
                </c:pt>
                <c:pt idx="94">
                  <c:v>1000000</c:v>
                </c:pt>
                <c:pt idx="95">
                  <c:v>1000000</c:v>
                </c:pt>
                <c:pt idx="96">
                  <c:v>1000000</c:v>
                </c:pt>
                <c:pt idx="97">
                  <c:v>1000000</c:v>
                </c:pt>
                <c:pt idx="98">
                  <c:v>1000000</c:v>
                </c:pt>
                <c:pt idx="99">
                  <c:v>1000000</c:v>
                </c:pt>
                <c:pt idx="100">
                  <c:v>1000000</c:v>
                </c:pt>
                <c:pt idx="101">
                  <c:v>1000000</c:v>
                </c:pt>
                <c:pt idx="102">
                  <c:v>1000000</c:v>
                </c:pt>
                <c:pt idx="103">
                  <c:v>1000000</c:v>
                </c:pt>
                <c:pt idx="104">
                  <c:v>1000000</c:v>
                </c:pt>
                <c:pt idx="105">
                  <c:v>1000000</c:v>
                </c:pt>
                <c:pt idx="106">
                  <c:v>1000000</c:v>
                </c:pt>
                <c:pt idx="107">
                  <c:v>1000000</c:v>
                </c:pt>
                <c:pt idx="108">
                  <c:v>1000000</c:v>
                </c:pt>
                <c:pt idx="109">
                  <c:v>1000000</c:v>
                </c:pt>
                <c:pt idx="110">
                  <c:v>1000000</c:v>
                </c:pt>
                <c:pt idx="111">
                  <c:v>1000000</c:v>
                </c:pt>
                <c:pt idx="112">
                  <c:v>1000000</c:v>
                </c:pt>
                <c:pt idx="113">
                  <c:v>1000000</c:v>
                </c:pt>
                <c:pt idx="114">
                  <c:v>1000000</c:v>
                </c:pt>
                <c:pt idx="115">
                  <c:v>1000000</c:v>
                </c:pt>
                <c:pt idx="116">
                  <c:v>1000000</c:v>
                </c:pt>
                <c:pt idx="117">
                  <c:v>1000000</c:v>
                </c:pt>
                <c:pt idx="118">
                  <c:v>1000000</c:v>
                </c:pt>
                <c:pt idx="119">
                  <c:v>1000000</c:v>
                </c:pt>
                <c:pt idx="120">
                  <c:v>1000000</c:v>
                </c:pt>
                <c:pt idx="121">
                  <c:v>1000000</c:v>
                </c:pt>
                <c:pt idx="122">
                  <c:v>1000000</c:v>
                </c:pt>
                <c:pt idx="123">
                  <c:v>1000000</c:v>
                </c:pt>
                <c:pt idx="124">
                  <c:v>1000000</c:v>
                </c:pt>
                <c:pt idx="125">
                  <c:v>1000000</c:v>
                </c:pt>
                <c:pt idx="126">
                  <c:v>1000000</c:v>
                </c:pt>
                <c:pt idx="127">
                  <c:v>1000000</c:v>
                </c:pt>
                <c:pt idx="128">
                  <c:v>1000000</c:v>
                </c:pt>
                <c:pt idx="129">
                  <c:v>1000000</c:v>
                </c:pt>
                <c:pt idx="130">
                  <c:v>1000000</c:v>
                </c:pt>
                <c:pt idx="131">
                  <c:v>1000000</c:v>
                </c:pt>
                <c:pt idx="132">
                  <c:v>1000000</c:v>
                </c:pt>
                <c:pt idx="133">
                  <c:v>1000000</c:v>
                </c:pt>
                <c:pt idx="134">
                  <c:v>1000000</c:v>
                </c:pt>
                <c:pt idx="135">
                  <c:v>1000000</c:v>
                </c:pt>
                <c:pt idx="136">
                  <c:v>1000000</c:v>
                </c:pt>
                <c:pt idx="137">
                  <c:v>1000000</c:v>
                </c:pt>
                <c:pt idx="138">
                  <c:v>1000000</c:v>
                </c:pt>
                <c:pt idx="139">
                  <c:v>1000000</c:v>
                </c:pt>
                <c:pt idx="140">
                  <c:v>1000000</c:v>
                </c:pt>
                <c:pt idx="141">
                  <c:v>1000000</c:v>
                </c:pt>
                <c:pt idx="142">
                  <c:v>1000000</c:v>
                </c:pt>
                <c:pt idx="143">
                  <c:v>1000000</c:v>
                </c:pt>
                <c:pt idx="144">
                  <c:v>1000000</c:v>
                </c:pt>
                <c:pt idx="145">
                  <c:v>1000000</c:v>
                </c:pt>
                <c:pt idx="146">
                  <c:v>1000000</c:v>
                </c:pt>
                <c:pt idx="147">
                  <c:v>1000000</c:v>
                </c:pt>
                <c:pt idx="148">
                  <c:v>1000000</c:v>
                </c:pt>
                <c:pt idx="149">
                  <c:v>1000000</c:v>
                </c:pt>
                <c:pt idx="150">
                  <c:v>1000000</c:v>
                </c:pt>
                <c:pt idx="151">
                  <c:v>1000000</c:v>
                </c:pt>
                <c:pt idx="152">
                  <c:v>1000000</c:v>
                </c:pt>
                <c:pt idx="153">
                  <c:v>1000000</c:v>
                </c:pt>
                <c:pt idx="154">
                  <c:v>1000000</c:v>
                </c:pt>
                <c:pt idx="155">
                  <c:v>1000000</c:v>
                </c:pt>
                <c:pt idx="156">
                  <c:v>1000000</c:v>
                </c:pt>
                <c:pt idx="157">
                  <c:v>1000000</c:v>
                </c:pt>
                <c:pt idx="158">
                  <c:v>1000000</c:v>
                </c:pt>
                <c:pt idx="159">
                  <c:v>1000000</c:v>
                </c:pt>
                <c:pt idx="160">
                  <c:v>1000000</c:v>
                </c:pt>
                <c:pt idx="161">
                  <c:v>1000000</c:v>
                </c:pt>
                <c:pt idx="162">
                  <c:v>1000000</c:v>
                </c:pt>
                <c:pt idx="163">
                  <c:v>1000000</c:v>
                </c:pt>
                <c:pt idx="164">
                  <c:v>1000000</c:v>
                </c:pt>
                <c:pt idx="165">
                  <c:v>1000000</c:v>
                </c:pt>
                <c:pt idx="166">
                  <c:v>1000000</c:v>
                </c:pt>
                <c:pt idx="167">
                  <c:v>1000000</c:v>
                </c:pt>
                <c:pt idx="168">
                  <c:v>1000000</c:v>
                </c:pt>
                <c:pt idx="169">
                  <c:v>1000000</c:v>
                </c:pt>
                <c:pt idx="170">
                  <c:v>1000000</c:v>
                </c:pt>
                <c:pt idx="171">
                  <c:v>1000000</c:v>
                </c:pt>
                <c:pt idx="172">
                  <c:v>1000000</c:v>
                </c:pt>
                <c:pt idx="173">
                  <c:v>1000000</c:v>
                </c:pt>
                <c:pt idx="174">
                  <c:v>1000000</c:v>
                </c:pt>
                <c:pt idx="175">
                  <c:v>1000000</c:v>
                </c:pt>
                <c:pt idx="176">
                  <c:v>1000000</c:v>
                </c:pt>
                <c:pt idx="177">
                  <c:v>1000000</c:v>
                </c:pt>
                <c:pt idx="178">
                  <c:v>1000000</c:v>
                </c:pt>
                <c:pt idx="179">
                  <c:v>1000000</c:v>
                </c:pt>
                <c:pt idx="180">
                  <c:v>1000000</c:v>
                </c:pt>
                <c:pt idx="181">
                  <c:v>1000000</c:v>
                </c:pt>
                <c:pt idx="182">
                  <c:v>1000000</c:v>
                </c:pt>
                <c:pt idx="183">
                  <c:v>1000000</c:v>
                </c:pt>
                <c:pt idx="184">
                  <c:v>1000000</c:v>
                </c:pt>
                <c:pt idx="185">
                  <c:v>1000000</c:v>
                </c:pt>
                <c:pt idx="186">
                  <c:v>1000000</c:v>
                </c:pt>
                <c:pt idx="187">
                  <c:v>1000000</c:v>
                </c:pt>
                <c:pt idx="188">
                  <c:v>1000000</c:v>
                </c:pt>
                <c:pt idx="189">
                  <c:v>1000000</c:v>
                </c:pt>
                <c:pt idx="190">
                  <c:v>1000000</c:v>
                </c:pt>
                <c:pt idx="191">
                  <c:v>1000000</c:v>
                </c:pt>
                <c:pt idx="192">
                  <c:v>1000000</c:v>
                </c:pt>
                <c:pt idx="193">
                  <c:v>1000000</c:v>
                </c:pt>
                <c:pt idx="194">
                  <c:v>1000000</c:v>
                </c:pt>
                <c:pt idx="195">
                  <c:v>1000000</c:v>
                </c:pt>
                <c:pt idx="196">
                  <c:v>1000000</c:v>
                </c:pt>
                <c:pt idx="197">
                  <c:v>1000000</c:v>
                </c:pt>
                <c:pt idx="198">
                  <c:v>1000000</c:v>
                </c:pt>
                <c:pt idx="199">
                  <c:v>1000000</c:v>
                </c:pt>
                <c:pt idx="200">
                  <c:v>1000000</c:v>
                </c:pt>
                <c:pt idx="201">
                  <c:v>1000000</c:v>
                </c:pt>
                <c:pt idx="202">
                  <c:v>1000000</c:v>
                </c:pt>
                <c:pt idx="203">
                  <c:v>1000000</c:v>
                </c:pt>
                <c:pt idx="204">
                  <c:v>1000000</c:v>
                </c:pt>
                <c:pt idx="205">
                  <c:v>1000000</c:v>
                </c:pt>
                <c:pt idx="206">
                  <c:v>1000000</c:v>
                </c:pt>
                <c:pt idx="207">
                  <c:v>1000000</c:v>
                </c:pt>
                <c:pt idx="208">
                  <c:v>1000000</c:v>
                </c:pt>
                <c:pt idx="209">
                  <c:v>1000000</c:v>
                </c:pt>
                <c:pt idx="210">
                  <c:v>1000000</c:v>
                </c:pt>
                <c:pt idx="211">
                  <c:v>1000000</c:v>
                </c:pt>
                <c:pt idx="212">
                  <c:v>1000000</c:v>
                </c:pt>
                <c:pt idx="213">
                  <c:v>1000000</c:v>
                </c:pt>
                <c:pt idx="214">
                  <c:v>1000000</c:v>
                </c:pt>
                <c:pt idx="215">
                  <c:v>1000000</c:v>
                </c:pt>
                <c:pt idx="216">
                  <c:v>1000000</c:v>
                </c:pt>
                <c:pt idx="217">
                  <c:v>1000000</c:v>
                </c:pt>
                <c:pt idx="218">
                  <c:v>1000000</c:v>
                </c:pt>
                <c:pt idx="219">
                  <c:v>1000000</c:v>
                </c:pt>
                <c:pt idx="220">
                  <c:v>1000000</c:v>
                </c:pt>
                <c:pt idx="221">
                  <c:v>1000000</c:v>
                </c:pt>
                <c:pt idx="222">
                  <c:v>1000000</c:v>
                </c:pt>
                <c:pt idx="223">
                  <c:v>1000000</c:v>
                </c:pt>
                <c:pt idx="224">
                  <c:v>1000000</c:v>
                </c:pt>
                <c:pt idx="225">
                  <c:v>1000000</c:v>
                </c:pt>
                <c:pt idx="226">
                  <c:v>1000000</c:v>
                </c:pt>
                <c:pt idx="227">
                  <c:v>1000000</c:v>
                </c:pt>
                <c:pt idx="228">
                  <c:v>1000000</c:v>
                </c:pt>
                <c:pt idx="229">
                  <c:v>1000000</c:v>
                </c:pt>
                <c:pt idx="230">
                  <c:v>1000000</c:v>
                </c:pt>
                <c:pt idx="231">
                  <c:v>1000000</c:v>
                </c:pt>
                <c:pt idx="232">
                  <c:v>1000000</c:v>
                </c:pt>
                <c:pt idx="233">
                  <c:v>1000000</c:v>
                </c:pt>
                <c:pt idx="234">
                  <c:v>1000000</c:v>
                </c:pt>
                <c:pt idx="235">
                  <c:v>1000000</c:v>
                </c:pt>
                <c:pt idx="236">
                  <c:v>1000000</c:v>
                </c:pt>
                <c:pt idx="237">
                  <c:v>1000000</c:v>
                </c:pt>
                <c:pt idx="238">
                  <c:v>1000000</c:v>
                </c:pt>
                <c:pt idx="239">
                  <c:v>1000000</c:v>
                </c:pt>
                <c:pt idx="240">
                  <c:v>1000000</c:v>
                </c:pt>
                <c:pt idx="241">
                  <c:v>1000000</c:v>
                </c:pt>
                <c:pt idx="242">
                  <c:v>1000000</c:v>
                </c:pt>
                <c:pt idx="243">
                  <c:v>1000000</c:v>
                </c:pt>
                <c:pt idx="244">
                  <c:v>1000000</c:v>
                </c:pt>
                <c:pt idx="245">
                  <c:v>1000000</c:v>
                </c:pt>
                <c:pt idx="246">
                  <c:v>1000000</c:v>
                </c:pt>
                <c:pt idx="247">
                  <c:v>1000000</c:v>
                </c:pt>
                <c:pt idx="248">
                  <c:v>1000000</c:v>
                </c:pt>
                <c:pt idx="249">
                  <c:v>1000000</c:v>
                </c:pt>
                <c:pt idx="250">
                  <c:v>1000000</c:v>
                </c:pt>
                <c:pt idx="251">
                  <c:v>1000000</c:v>
                </c:pt>
                <c:pt idx="252">
                  <c:v>1000000</c:v>
                </c:pt>
                <c:pt idx="253">
                  <c:v>1000000</c:v>
                </c:pt>
                <c:pt idx="254">
                  <c:v>1000000</c:v>
                </c:pt>
                <c:pt idx="255">
                  <c:v>1000000</c:v>
                </c:pt>
                <c:pt idx="256">
                  <c:v>1000000</c:v>
                </c:pt>
                <c:pt idx="257">
                  <c:v>1000000</c:v>
                </c:pt>
                <c:pt idx="258">
                  <c:v>1000000</c:v>
                </c:pt>
                <c:pt idx="259">
                  <c:v>1000000</c:v>
                </c:pt>
                <c:pt idx="260">
                  <c:v>1000000</c:v>
                </c:pt>
                <c:pt idx="261">
                  <c:v>1000000</c:v>
                </c:pt>
                <c:pt idx="262">
                  <c:v>1000000</c:v>
                </c:pt>
                <c:pt idx="263">
                  <c:v>1000000</c:v>
                </c:pt>
              </c:numCache>
            </c:numRef>
          </c:xVal>
          <c:yVal>
            <c:numRef>
              <c:f>data!$H$3:$H$266</c:f>
              <c:numCache>
                <c:ptCount val="26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</c:numCache>
            </c:numRef>
          </c:yVal>
          <c:smooth val="0"/>
        </c:ser>
        <c:axId val="65142783"/>
        <c:axId val="49414136"/>
      </c:scatterChart>
      <c:valAx>
        <c:axId val="65142783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1/</a:t>
                </a:r>
                <a:r>
                  <a:rPr lang="en-US" cap="none" sz="1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14136"/>
        <c:crossesAt val="0.01"/>
        <c:crossBetween val="midCat"/>
        <c:dispUnits/>
        <c:majorUnit val="10"/>
        <c:minorUnit val="10"/>
      </c:valAx>
      <c:valAx>
        <c:axId val="49414136"/>
        <c:scaling>
          <c:logBase val="10"/>
          <c:orientation val="minMax"/>
          <c:max val="1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42783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7</xdr:row>
      <xdr:rowOff>85725</xdr:rowOff>
    </xdr:from>
    <xdr:to>
      <xdr:col>11</xdr:col>
      <xdr:colOff>628650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2247900" y="1219200"/>
        <a:ext cx="69246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18.57421875" style="0" customWidth="1"/>
    <col min="2" max="2" width="8.7109375" style="0" customWidth="1"/>
    <col min="6" max="6" width="9.421875" style="0" customWidth="1"/>
  </cols>
  <sheetData>
    <row r="1" spans="1:5" ht="12.75">
      <c r="A1" s="2" t="s">
        <v>22</v>
      </c>
      <c r="E1" s="2" t="s">
        <v>23</v>
      </c>
    </row>
    <row r="2" spans="1:7" ht="12.75">
      <c r="A2" t="s">
        <v>9</v>
      </c>
      <c r="B2" s="15">
        <v>96</v>
      </c>
      <c r="C2" s="7">
        <f>IF(B2="","&lt;&lt;&lt; enter pumping rate",IF(B2&lt;=0,"&lt;-- value &gt; 0 required",""))</f>
      </c>
      <c r="E2" t="s">
        <v>10</v>
      </c>
      <c r="F2" s="6">
        <f>IF($C$2="",$B$2/3600,"")</f>
        <v>0.02666666666666667</v>
      </c>
      <c r="G2" t="s">
        <v>11</v>
      </c>
    </row>
    <row r="3" spans="1:6" ht="12.75">
      <c r="A3" t="s">
        <v>0</v>
      </c>
      <c r="B3" s="15">
        <v>23</v>
      </c>
      <c r="C3" s="7">
        <f>IF(B3="","&lt;&lt;&lt; enter distance",IF(B3&lt;=0,"&lt;-- value &gt; 0 required",""))</f>
      </c>
      <c r="F3" s="6"/>
    </row>
    <row r="4" spans="1:6" ht="12.75">
      <c r="A4" t="s">
        <v>6</v>
      </c>
      <c r="B4" s="16">
        <v>8.5</v>
      </c>
      <c r="C4" s="7">
        <f>IF(B4="","",IF(B4&lt;=0,"&lt;-- value &gt; 0 required",""))</f>
      </c>
      <c r="F4" s="6"/>
    </row>
    <row r="5" ht="12.75">
      <c r="F5" s="6"/>
    </row>
    <row r="6" spans="1:6" ht="12.75">
      <c r="A6" t="s">
        <v>2</v>
      </c>
      <c r="B6" s="17"/>
      <c r="C6" s="7" t="str">
        <f>IF(B6="","&lt;&lt;&lt; enter storage coeff.",IF(B6&lt;=0,"&lt;-- value &gt; 0 required",""))</f>
        <v>&lt;&lt;&lt; enter storage coeff.</v>
      </c>
      <c r="F6" s="6"/>
    </row>
    <row r="7" spans="1:3" ht="12.75">
      <c r="A7" t="s">
        <v>1</v>
      </c>
      <c r="B7" s="17"/>
      <c r="C7" s="7" t="str">
        <f>IF(B7="","&lt;&lt;&lt; enter transmissivity",IF(B7&lt;=0,"&lt;-- value &gt; 0 required",""))</f>
        <v>&lt;&lt;&lt; enter transmissivity</v>
      </c>
    </row>
    <row r="9" spans="1:3" ht="12.75">
      <c r="A9" t="s">
        <v>8</v>
      </c>
      <c r="B9" s="6">
        <f>IF(AND($B$4&lt;&gt;"",$C$4="",$C$7=""),$B$7/$B$4,"")</f>
      </c>
      <c r="C9" t="s">
        <v>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6"/>
  <sheetViews>
    <sheetView zoomScalePageLayoutView="0" workbookViewId="0" topLeftCell="A1">
      <selection activeCell="H266" sqref="H266"/>
    </sheetView>
  </sheetViews>
  <sheetFormatPr defaultColWidth="11.421875" defaultRowHeight="12.75"/>
  <cols>
    <col min="2" max="2" width="12.421875" style="0" customWidth="1"/>
  </cols>
  <sheetData>
    <row r="1" spans="1:15" ht="12.75">
      <c r="A1" s="4" t="s">
        <v>12</v>
      </c>
      <c r="B1" s="4" t="s">
        <v>5</v>
      </c>
      <c r="D1" t="s">
        <v>31</v>
      </c>
      <c r="F1" s="4"/>
      <c r="H1" s="14" t="s">
        <v>37</v>
      </c>
      <c r="I1" s="20" t="s">
        <v>38</v>
      </c>
      <c r="J1" s="20"/>
      <c r="L1" s="4"/>
      <c r="M1" s="5"/>
      <c r="N1" s="5"/>
      <c r="O1" s="5"/>
    </row>
    <row r="2" spans="1:15" ht="12.75">
      <c r="A2" s="18">
        <v>0.5</v>
      </c>
      <c r="B2" s="18">
        <v>0.3</v>
      </c>
      <c r="D2" t="s">
        <v>32</v>
      </c>
      <c r="F2" s="6"/>
      <c r="G2" s="4" t="s">
        <v>3</v>
      </c>
      <c r="H2" s="5" t="s">
        <v>4</v>
      </c>
      <c r="I2" s="4" t="s">
        <v>3</v>
      </c>
      <c r="J2" s="5" t="s">
        <v>4</v>
      </c>
      <c r="L2" s="1"/>
      <c r="M2" s="1"/>
      <c r="N2" s="6"/>
      <c r="O2" s="6"/>
    </row>
    <row r="3" spans="1:15" ht="12.75">
      <c r="A3" s="18">
        <v>1</v>
      </c>
      <c r="B3" s="18">
        <v>0.37</v>
      </c>
      <c r="F3" s="6"/>
      <c r="G3" s="6">
        <f>IF(OR(model!$C$3&lt;&gt;"",model!$C$6&lt;&gt;"",model!$C$7&lt;&gt;"",$A2=""),1000000,4*model!$B$7*$A2*60/(model!$B$6*model!$B$3^2))</f>
        <v>1000000</v>
      </c>
      <c r="H3" s="6">
        <f>IF(OR(model!$C$7&lt;&gt;"",model!$F$2="",$B2=""),100,4*PI()*$B2*model!$B$7/model!$F$2)</f>
        <v>100</v>
      </c>
      <c r="I3" s="1">
        <v>10000000000</v>
      </c>
      <c r="J3" s="1">
        <v>22.45</v>
      </c>
      <c r="L3" s="1"/>
      <c r="M3" s="1"/>
      <c r="N3" s="6"/>
      <c r="O3" s="6"/>
    </row>
    <row r="4" spans="1:15" ht="12.75">
      <c r="A4" s="18">
        <v>1.33</v>
      </c>
      <c r="B4" s="18">
        <v>0.38</v>
      </c>
      <c r="F4" s="6"/>
      <c r="G4" s="6">
        <f>IF(OR(model!$C$3&lt;&gt;"",model!$C$6&lt;&gt;"",model!$C$7&lt;&gt;"",$A3=""),1000000,4*model!$B$7*$A3*60/(model!$B$6*model!$B$3^2))</f>
        <v>1000000</v>
      </c>
      <c r="H4" s="6">
        <f>IF(OR(model!$C$7&lt;&gt;"",model!$F$2="",$B3=""),100,4*PI()*$B3*model!$B$7/model!$F$2)</f>
        <v>100</v>
      </c>
      <c r="I4" s="1">
        <v>8333333333.333333</v>
      </c>
      <c r="J4" s="1">
        <v>22.27</v>
      </c>
      <c r="L4" s="1"/>
      <c r="M4" s="1"/>
      <c r="N4" s="6"/>
      <c r="O4" s="6"/>
    </row>
    <row r="5" spans="1:15" ht="12.75">
      <c r="A5" s="18">
        <v>2</v>
      </c>
      <c r="B5" s="18">
        <v>0.4</v>
      </c>
      <c r="F5" s="6"/>
      <c r="G5" s="6">
        <f>IF(OR(model!$C$3&lt;&gt;"",model!$C$6&lt;&gt;"",model!$C$7&lt;&gt;"",$A4=""),1000000,4*model!$B$7*$A4*60/(model!$B$6*model!$B$3^2))</f>
        <v>1000000</v>
      </c>
      <c r="H5" s="6">
        <f>IF(OR(model!$C$7&lt;&gt;"",model!$F$2="",$B4=""),100,4*PI()*$B4*model!$B$7/model!$F$2)</f>
        <v>100</v>
      </c>
      <c r="I5" s="1">
        <v>7142857142.857142</v>
      </c>
      <c r="J5" s="1">
        <v>22.11</v>
      </c>
      <c r="L5" s="1"/>
      <c r="M5" s="1"/>
      <c r="N5" s="6"/>
      <c r="O5" s="6"/>
    </row>
    <row r="6" spans="1:15" ht="12.75">
      <c r="A6" s="18">
        <v>3</v>
      </c>
      <c r="B6" s="18">
        <v>0.43</v>
      </c>
      <c r="F6" s="6"/>
      <c r="G6" s="6">
        <f>IF(OR(model!$C$3&lt;&gt;"",model!$C$6&lt;&gt;"",model!$C$7&lt;&gt;"",$A5=""),1000000,4*model!$B$7*$A5*60/(model!$B$6*model!$B$3^2))</f>
        <v>1000000</v>
      </c>
      <c r="H6" s="6">
        <f>IF(OR(model!$C$7&lt;&gt;"",model!$F$2="",$B5=""),100,4*PI()*$B5*model!$B$7/model!$F$2)</f>
        <v>100</v>
      </c>
      <c r="I6" s="1">
        <v>6250000000</v>
      </c>
      <c r="J6" s="1">
        <v>21.98</v>
      </c>
      <c r="L6" s="1"/>
      <c r="M6" s="1"/>
      <c r="N6" s="6"/>
      <c r="O6" s="6"/>
    </row>
    <row r="7" spans="1:15" ht="12.75">
      <c r="A7" s="18">
        <v>5</v>
      </c>
      <c r="B7" s="18">
        <v>0.49</v>
      </c>
      <c r="F7" s="6"/>
      <c r="G7" s="6">
        <f>IF(OR(model!$C$3&lt;&gt;"",model!$C$6&lt;&gt;"",model!$C$7&lt;&gt;"",$A6=""),1000000,4*model!$B$7*$A6*60/(model!$B$6*model!$B$3^2))</f>
        <v>1000000</v>
      </c>
      <c r="H7" s="6">
        <f>IF(OR(model!$C$7&lt;&gt;"",model!$F$2="",$B6=""),100,4*PI()*$B6*model!$B$7/model!$F$2)</f>
        <v>100</v>
      </c>
      <c r="I7" s="1">
        <v>5555555555.555555</v>
      </c>
      <c r="J7" s="1">
        <v>21.86</v>
      </c>
      <c r="L7" s="1"/>
      <c r="M7" s="1"/>
      <c r="N7" s="6"/>
      <c r="O7" s="6"/>
    </row>
    <row r="8" spans="1:15" ht="12.75">
      <c r="A8" s="18">
        <v>7</v>
      </c>
      <c r="B8" s="18">
        <v>0.52</v>
      </c>
      <c r="F8" s="6"/>
      <c r="G8" s="6">
        <f>IF(OR(model!$C$3&lt;&gt;"",model!$C$6&lt;&gt;"",model!$C$7&lt;&gt;"",$A7=""),1000000,4*model!$B$7*$A7*60/(model!$B$6*model!$B$3^2))</f>
        <v>1000000</v>
      </c>
      <c r="H8" s="6">
        <f>IF(OR(model!$C$7&lt;&gt;"",model!$F$2="",$B7=""),100,4*PI()*$B7*model!$B$7/model!$F$2)</f>
        <v>100</v>
      </c>
      <c r="I8" s="1">
        <v>5000000000</v>
      </c>
      <c r="J8" s="1">
        <v>21.76</v>
      </c>
      <c r="L8" s="1"/>
      <c r="M8" s="1"/>
      <c r="N8" s="6"/>
      <c r="O8" s="6"/>
    </row>
    <row r="9" spans="1:15" ht="12.75">
      <c r="A9" s="18">
        <v>9.33</v>
      </c>
      <c r="B9" s="18">
        <v>0.53</v>
      </c>
      <c r="F9" s="6"/>
      <c r="G9" s="6">
        <f>IF(OR(model!$C$3&lt;&gt;"",model!$C$6&lt;&gt;"",model!$C$7&lt;&gt;"",$A8=""),1000000,4*model!$B$7*$A8*60/(model!$B$6*model!$B$3^2))</f>
        <v>1000000</v>
      </c>
      <c r="H9" s="6">
        <f>IF(OR(model!$C$7&lt;&gt;"",model!$F$2="",$B8=""),100,4*PI()*$B8*model!$B$7/model!$F$2)</f>
        <v>100</v>
      </c>
      <c r="I9" s="1">
        <v>4545454545.454546</v>
      </c>
      <c r="J9" s="1">
        <v>21.66</v>
      </c>
      <c r="L9" s="1"/>
      <c r="M9" s="1"/>
      <c r="N9" s="6"/>
      <c r="O9" s="6"/>
    </row>
    <row r="10" spans="1:15" ht="12.75">
      <c r="A10" s="18">
        <v>13.5</v>
      </c>
      <c r="B10" s="18">
        <v>0.55</v>
      </c>
      <c r="F10" s="6"/>
      <c r="G10" s="6">
        <f>IF(OR(model!$C$3&lt;&gt;"",model!$C$6&lt;&gt;"",model!$C$7&lt;&gt;"",$A9=""),1000000,4*model!$B$7*$A9*60/(model!$B$6*model!$B$3^2))</f>
        <v>1000000</v>
      </c>
      <c r="H10" s="6">
        <f>IF(OR(model!$C$7&lt;&gt;"",model!$F$2="",$B9=""),100,4*PI()*$B9*model!$B$7/model!$F$2)</f>
        <v>100</v>
      </c>
      <c r="I10" s="1">
        <v>4166666666.6666665</v>
      </c>
      <c r="J10" s="1">
        <v>21.57</v>
      </c>
      <c r="L10" s="1"/>
      <c r="M10" s="1"/>
      <c r="N10" s="6"/>
      <c r="O10" s="6"/>
    </row>
    <row r="11" spans="1:15" ht="12.75">
      <c r="A11" s="18">
        <v>22</v>
      </c>
      <c r="B11" s="18">
        <v>0.56</v>
      </c>
      <c r="F11" s="6"/>
      <c r="G11" s="6">
        <f>IF(OR(model!$C$3&lt;&gt;"",model!$C$6&lt;&gt;"",model!$C$7&lt;&gt;"",$A10=""),1000000,4*model!$B$7*$A10*60/(model!$B$6*model!$B$3^2))</f>
        <v>1000000</v>
      </c>
      <c r="H11" s="6">
        <f>IF(OR(model!$C$7&lt;&gt;"",model!$F$2="",$B10=""),100,4*PI()*$B10*model!$B$7/model!$F$2)</f>
        <v>100</v>
      </c>
      <c r="I11" s="1">
        <v>3846153846.153846</v>
      </c>
      <c r="J11" s="1">
        <v>21.49</v>
      </c>
      <c r="L11" s="1"/>
      <c r="M11" s="1"/>
      <c r="N11" s="6"/>
      <c r="O11" s="6"/>
    </row>
    <row r="12" spans="1:15" ht="12.75">
      <c r="A12" s="18">
        <v>30</v>
      </c>
      <c r="B12" s="18">
        <v>0.57</v>
      </c>
      <c r="F12" s="6"/>
      <c r="G12" s="6">
        <f>IF(OR(model!$C$3&lt;&gt;"",model!$C$6&lt;&gt;"",model!$C$7&lt;&gt;"",$A11=""),1000000,4*model!$B$7*$A11*60/(model!$B$6*model!$B$3^2))</f>
        <v>1000000</v>
      </c>
      <c r="H12" s="6">
        <f>IF(OR(model!$C$7&lt;&gt;"",model!$F$2="",$B11=""),100,4*PI()*$B11*model!$B$7/model!$F$2)</f>
        <v>100</v>
      </c>
      <c r="I12" s="1">
        <v>3571428571.428571</v>
      </c>
      <c r="J12" s="1">
        <v>21.42</v>
      </c>
      <c r="L12" s="1"/>
      <c r="M12" s="1"/>
      <c r="N12" s="6"/>
      <c r="O12" s="6"/>
    </row>
    <row r="13" spans="1:15" ht="12.75">
      <c r="A13" s="19"/>
      <c r="B13" s="19"/>
      <c r="F13" s="6"/>
      <c r="G13" s="6">
        <f>IF(OR(model!$C$3&lt;&gt;"",model!$C$6&lt;&gt;"",model!$C$7&lt;&gt;"",$A12=""),1000000,4*model!$B$7*$A12*60/(model!$B$6*model!$B$3^2))</f>
        <v>1000000</v>
      </c>
      <c r="H13" s="6">
        <f>IF(OR(model!$C$7&lt;&gt;"",model!$F$2="",$B12=""),100,4*PI()*$B12*model!$B$7/model!$F$2)</f>
        <v>100</v>
      </c>
      <c r="I13" s="1">
        <v>3333333333.333333</v>
      </c>
      <c r="J13" s="1">
        <v>21.35</v>
      </c>
      <c r="L13" s="1"/>
      <c r="M13" s="1"/>
      <c r="N13" s="6"/>
      <c r="O13" s="6"/>
    </row>
    <row r="14" spans="1:15" ht="12.75">
      <c r="A14" s="19"/>
      <c r="B14" s="19"/>
      <c r="F14" s="6"/>
      <c r="G14" s="6">
        <f>IF(OR(model!$C$3&lt;&gt;"",model!$C$6&lt;&gt;"",model!$C$7&lt;&gt;"",$A13=""),1000000,4*model!$B$7*$A13*60/(model!$B$6*model!$B$3^2))</f>
        <v>1000000</v>
      </c>
      <c r="H14" s="6">
        <f>IF(OR(model!$C$7&lt;&gt;"",model!$F$2="",$B13=""),100,4*PI()*$B13*model!$B$7/model!$F$2)</f>
        <v>100</v>
      </c>
      <c r="I14" s="1">
        <v>2857142857.142857</v>
      </c>
      <c r="J14" s="1">
        <v>21.2</v>
      </c>
      <c r="L14" s="1"/>
      <c r="M14" s="1"/>
      <c r="N14" s="6"/>
      <c r="O14" s="6"/>
    </row>
    <row r="15" spans="1:15" ht="12.75">
      <c r="A15" s="19"/>
      <c r="B15" s="19"/>
      <c r="F15" s="6"/>
      <c r="G15" s="6">
        <f>IF(OR(model!$C$3&lt;&gt;"",model!$C$6&lt;&gt;"",model!$C$7&lt;&gt;"",$A14=""),1000000,4*model!$B$7*$A14*60/(model!$B$6*model!$B$3^2))</f>
        <v>1000000</v>
      </c>
      <c r="H15" s="6">
        <f>IF(OR(model!$C$7&lt;&gt;"",model!$F$2="",$B14=""),100,4*PI()*$B14*model!$B$7/model!$F$2)</f>
        <v>100</v>
      </c>
      <c r="I15" s="1">
        <v>2500000000</v>
      </c>
      <c r="J15" s="1">
        <v>21.06</v>
      </c>
      <c r="L15" s="1"/>
      <c r="M15" s="1"/>
      <c r="N15" s="6"/>
      <c r="O15" s="6"/>
    </row>
    <row r="16" spans="1:15" ht="12.75">
      <c r="A16" s="19"/>
      <c r="B16" s="19"/>
      <c r="F16" s="6"/>
      <c r="G16" s="6">
        <f>IF(OR(model!$C$3&lt;&gt;"",model!$C$6&lt;&gt;"",model!$C$7&lt;&gt;"",$A15=""),1000000,4*model!$B$7*$A15*60/(model!$B$6*model!$B$3^2))</f>
        <v>1000000</v>
      </c>
      <c r="H16" s="6">
        <f>IF(OR(model!$C$7&lt;&gt;"",model!$F$2="",$B15=""),100,4*PI()*$B15*model!$B$7/model!$F$2)</f>
        <v>100</v>
      </c>
      <c r="I16" s="1">
        <v>2222222222.2222223</v>
      </c>
      <c r="J16" s="1">
        <v>20.94</v>
      </c>
      <c r="L16" s="1"/>
      <c r="M16" s="1"/>
      <c r="N16" s="6"/>
      <c r="O16" s="6"/>
    </row>
    <row r="17" spans="1:15" ht="12.75">
      <c r="A17" s="19"/>
      <c r="B17" s="19"/>
      <c r="F17" s="6"/>
      <c r="G17" s="6">
        <f>IF(OR(model!$C$3&lt;&gt;"",model!$C$6&lt;&gt;"",model!$C$7&lt;&gt;"",$A16=""),1000000,4*model!$B$7*$A16*60/(model!$B$6*model!$B$3^2))</f>
        <v>1000000</v>
      </c>
      <c r="H17" s="6">
        <f>IF(OR(model!$C$7&lt;&gt;"",model!$F$2="",$B16=""),100,4*PI()*$B16*model!$B$7/model!$F$2)</f>
        <v>100</v>
      </c>
      <c r="I17" s="1">
        <v>1999999999.9999998</v>
      </c>
      <c r="J17" s="1">
        <v>20.84</v>
      </c>
      <c r="L17" s="1"/>
      <c r="M17" s="1"/>
      <c r="N17" s="6"/>
      <c r="O17" s="6"/>
    </row>
    <row r="18" spans="1:15" ht="12.75">
      <c r="A18" s="19"/>
      <c r="B18" s="19"/>
      <c r="F18" s="6"/>
      <c r="G18" s="6">
        <f>IF(OR(model!$C$3&lt;&gt;"",model!$C$6&lt;&gt;"",model!$C$7&lt;&gt;"",$A17=""),1000000,4*model!$B$7*$A17*60/(model!$B$6*model!$B$3^2))</f>
        <v>1000000</v>
      </c>
      <c r="H18" s="6">
        <f>IF(OR(model!$C$7&lt;&gt;"",model!$F$2="",$B17=""),100,4*PI()*$B17*model!$B$7/model!$F$2)</f>
        <v>100</v>
      </c>
      <c r="I18" s="1">
        <v>1818181818.181818</v>
      </c>
      <c r="J18" s="1">
        <v>20.74</v>
      </c>
      <c r="L18" s="1"/>
      <c r="M18" s="1"/>
      <c r="N18" s="6"/>
      <c r="O18" s="6"/>
    </row>
    <row r="19" spans="1:15" ht="12.75">
      <c r="A19" s="19"/>
      <c r="B19" s="19"/>
      <c r="F19" s="6"/>
      <c r="G19" s="6">
        <f>IF(OR(model!$C$3&lt;&gt;"",model!$C$6&lt;&gt;"",model!$C$7&lt;&gt;"",$A18=""),1000000,4*model!$B$7*$A18*60/(model!$B$6*model!$B$3^2))</f>
        <v>1000000</v>
      </c>
      <c r="H19" s="6">
        <f>IF(OR(model!$C$7&lt;&gt;"",model!$F$2="",$B18=""),100,4*PI()*$B18*model!$B$7/model!$F$2)</f>
        <v>100</v>
      </c>
      <c r="I19" s="1">
        <v>1666666666.6666667</v>
      </c>
      <c r="J19" s="1">
        <v>20.66</v>
      </c>
      <c r="L19" s="1"/>
      <c r="M19" s="1"/>
      <c r="N19" s="6"/>
      <c r="O19" s="6"/>
    </row>
    <row r="20" spans="1:15" ht="12.75">
      <c r="A20" s="19"/>
      <c r="B20" s="19"/>
      <c r="F20" s="6"/>
      <c r="G20" s="6">
        <f>IF(OR(model!$C$3&lt;&gt;"",model!$C$6&lt;&gt;"",model!$C$7&lt;&gt;"",$A19=""),1000000,4*model!$B$7*$A19*60/(model!$B$6*model!$B$3^2))</f>
        <v>1000000</v>
      </c>
      <c r="H20" s="6">
        <f>IF(OR(model!$C$7&lt;&gt;"",model!$F$2="",$B19=""),100,4*PI()*$B19*model!$B$7/model!$F$2)</f>
        <v>100</v>
      </c>
      <c r="I20" s="1">
        <v>1538461538.4615383</v>
      </c>
      <c r="J20" s="1">
        <v>20.58</v>
      </c>
      <c r="L20" s="1"/>
      <c r="M20" s="1"/>
      <c r="N20" s="6"/>
      <c r="O20" s="6"/>
    </row>
    <row r="21" spans="1:15" ht="12.75">
      <c r="A21" s="19"/>
      <c r="B21" s="19"/>
      <c r="F21" s="6"/>
      <c r="G21" s="6">
        <f>IF(OR(model!$C$3&lt;&gt;"",model!$C$6&lt;&gt;"",model!$C$7&lt;&gt;"",$A20=""),1000000,4*model!$B$7*$A20*60/(model!$B$6*model!$B$3^2))</f>
        <v>1000000</v>
      </c>
      <c r="H21" s="6">
        <f>IF(OR(model!$C$7&lt;&gt;"",model!$F$2="",$B20=""),100,4*PI()*$B20*model!$B$7/model!$F$2)</f>
        <v>100</v>
      </c>
      <c r="I21" s="1">
        <v>1428571428.5714285</v>
      </c>
      <c r="J21" s="1">
        <v>20.5</v>
      </c>
      <c r="L21" s="1"/>
      <c r="M21" s="1"/>
      <c r="N21" s="6"/>
      <c r="O21" s="6"/>
    </row>
    <row r="22" spans="1:13" ht="12.75">
      <c r="A22" s="18"/>
      <c r="B22" s="18"/>
      <c r="F22" s="6"/>
      <c r="G22" s="6">
        <f>IF(OR(model!$C$3&lt;&gt;"",model!$C$6&lt;&gt;"",model!$C$7&lt;&gt;"",$A21=""),1000000,4*model!$B$7*$A21*60/(model!$B$6*model!$B$3^2))</f>
        <v>1000000</v>
      </c>
      <c r="H22" s="6">
        <f>IF(OR(model!$C$7&lt;&gt;"",model!$F$2="",$B21=""),100,4*PI()*$B21*model!$B$7/model!$F$2)</f>
        <v>100</v>
      </c>
      <c r="I22" s="1">
        <v>1333333333.3333333</v>
      </c>
      <c r="J22" s="1">
        <v>20.43</v>
      </c>
      <c r="L22" s="1"/>
      <c r="M22" s="1"/>
    </row>
    <row r="23" spans="1:13" ht="12.75">
      <c r="A23" s="19"/>
      <c r="B23" s="19"/>
      <c r="F23" s="6"/>
      <c r="G23" s="6">
        <f>IF(OR(model!$C$3&lt;&gt;"",model!$C$6&lt;&gt;"",model!$C$7&lt;&gt;"",$A22=""),1000000,4*model!$B$7*$A22*60/(model!$B$6*model!$B$3^2))</f>
        <v>1000000</v>
      </c>
      <c r="H23" s="6">
        <f>IF(OR(model!$C$7&lt;&gt;"",model!$F$2="",$B22=""),100,4*PI()*$B22*model!$B$7/model!$F$2)</f>
        <v>100</v>
      </c>
      <c r="I23" s="1">
        <v>1250000000</v>
      </c>
      <c r="J23" s="1">
        <v>20.37</v>
      </c>
      <c r="L23" s="1"/>
      <c r="M23" s="1"/>
    </row>
    <row r="24" spans="1:13" ht="12.75">
      <c r="A24" s="19"/>
      <c r="B24" s="19"/>
      <c r="F24" s="6"/>
      <c r="G24" s="6">
        <f>IF(OR(model!$C$3&lt;&gt;"",model!$C$6&lt;&gt;"",model!$C$7&lt;&gt;"",$A23=""),1000000,4*model!$B$7*$A23*60/(model!$B$6*model!$B$3^2))</f>
        <v>1000000</v>
      </c>
      <c r="H24" s="6">
        <f>IF(OR(model!$C$7&lt;&gt;"",model!$F$2="",$B23=""),100,4*PI()*$B23*model!$B$7/model!$F$2)</f>
        <v>100</v>
      </c>
      <c r="I24" s="1">
        <v>1176470588.235294</v>
      </c>
      <c r="J24" s="1">
        <v>20.31</v>
      </c>
      <c r="L24" s="1"/>
      <c r="M24" s="1"/>
    </row>
    <row r="25" spans="1:13" ht="12.75">
      <c r="A25" s="19"/>
      <c r="B25" s="19"/>
      <c r="F25" s="6"/>
      <c r="G25" s="6">
        <f>IF(OR(model!$C$3&lt;&gt;"",model!$C$6&lt;&gt;"",model!$C$7&lt;&gt;"",$A24=""),1000000,4*model!$B$7*$A24*60/(model!$B$6*model!$B$3^2))</f>
        <v>1000000</v>
      </c>
      <c r="H25" s="6">
        <f>IF(OR(model!$C$7&lt;&gt;"",model!$F$2="",$B24=""),100,4*PI()*$B24*model!$B$7/model!$F$2)</f>
        <v>100</v>
      </c>
      <c r="I25" s="1">
        <v>1111111111.1111112</v>
      </c>
      <c r="J25" s="1">
        <v>20.25</v>
      </c>
      <c r="L25" s="1"/>
      <c r="M25" s="1"/>
    </row>
    <row r="26" spans="1:13" ht="12.75">
      <c r="A26" s="19"/>
      <c r="B26" s="19"/>
      <c r="F26" s="6"/>
      <c r="G26" s="6">
        <f>IF(OR(model!$C$3&lt;&gt;"",model!$C$6&lt;&gt;"",model!$C$7&lt;&gt;"",$A25=""),1000000,4*model!$B$7*$A25*60/(model!$B$6*model!$B$3^2))</f>
        <v>1000000</v>
      </c>
      <c r="H26" s="6">
        <f>IF(OR(model!$C$7&lt;&gt;"",model!$F$2="",$B25=""),100,4*PI()*$B25*model!$B$7/model!$F$2)</f>
        <v>100</v>
      </c>
      <c r="I26" s="1">
        <v>1052631578.9473684</v>
      </c>
      <c r="J26" s="1">
        <v>20.2</v>
      </c>
      <c r="L26" s="1"/>
      <c r="M26" s="1"/>
    </row>
    <row r="27" spans="1:13" ht="12.75">
      <c r="A27" s="19"/>
      <c r="B27" s="19"/>
      <c r="F27" s="6"/>
      <c r="G27" s="6">
        <f>IF(OR(model!$C$3&lt;&gt;"",model!$C$6&lt;&gt;"",model!$C$7&lt;&gt;"",$A26=""),1000000,4*model!$B$7*$A26*60/(model!$B$6*model!$B$3^2))</f>
        <v>1000000</v>
      </c>
      <c r="H27" s="6">
        <f>IF(OR(model!$C$7&lt;&gt;"",model!$F$2="",$B26=""),100,4*PI()*$B26*model!$B$7/model!$F$2)</f>
        <v>100</v>
      </c>
      <c r="I27" s="1">
        <v>999999999.9999999</v>
      </c>
      <c r="J27" s="1">
        <v>20.15</v>
      </c>
      <c r="L27" s="1"/>
      <c r="M27" s="1"/>
    </row>
    <row r="28" spans="1:13" ht="12.75">
      <c r="A28" s="19"/>
      <c r="B28" s="19"/>
      <c r="F28" s="6"/>
      <c r="G28" s="6">
        <f>IF(OR(model!$C$3&lt;&gt;"",model!$C$6&lt;&gt;"",model!$C$7&lt;&gt;"",$A27=""),1000000,4*model!$B$7*$A27*60/(model!$B$6*model!$B$3^2))</f>
        <v>1000000</v>
      </c>
      <c r="H28" s="6">
        <f>IF(OR(model!$C$7&lt;&gt;"",model!$F$2="",$B27=""),100,4*PI()*$B27*model!$B$7/model!$F$2)</f>
        <v>100</v>
      </c>
      <c r="I28" s="1">
        <v>833333333.3333334</v>
      </c>
      <c r="J28" s="1">
        <v>19.96</v>
      </c>
      <c r="L28" s="1"/>
      <c r="M28" s="1"/>
    </row>
    <row r="29" spans="1:13" ht="12.75">
      <c r="A29" s="19"/>
      <c r="B29" s="19"/>
      <c r="F29" s="6"/>
      <c r="G29" s="6">
        <f>IF(OR(model!$C$3&lt;&gt;"",model!$C$6&lt;&gt;"",model!$C$7&lt;&gt;"",$A28=""),1000000,4*model!$B$7*$A28*60/(model!$B$6*model!$B$3^2))</f>
        <v>1000000</v>
      </c>
      <c r="H29" s="6">
        <f>IF(OR(model!$C$7&lt;&gt;"",model!$F$2="",$B28=""),100,4*PI()*$B28*model!$B$7/model!$F$2)</f>
        <v>100</v>
      </c>
      <c r="I29" s="1">
        <v>714285714.2857143</v>
      </c>
      <c r="J29" s="1">
        <v>19.81</v>
      </c>
      <c r="L29" s="1"/>
      <c r="M29" s="1"/>
    </row>
    <row r="30" spans="1:13" ht="12.75">
      <c r="A30" s="19"/>
      <c r="B30" s="19"/>
      <c r="F30" s="6"/>
      <c r="G30" s="6">
        <f>IF(OR(model!$C$3&lt;&gt;"",model!$C$6&lt;&gt;"",model!$C$7&lt;&gt;"",$A29=""),1000000,4*model!$B$7*$A29*60/(model!$B$6*model!$B$3^2))</f>
        <v>1000000</v>
      </c>
      <c r="H30" s="6">
        <f>IF(OR(model!$C$7&lt;&gt;"",model!$F$2="",$B29=""),100,4*PI()*$B29*model!$B$7/model!$F$2)</f>
        <v>100</v>
      </c>
      <c r="I30" s="1">
        <v>625000000</v>
      </c>
      <c r="J30" s="1">
        <v>19.68</v>
      </c>
      <c r="L30" s="1"/>
      <c r="M30" s="1"/>
    </row>
    <row r="31" spans="1:13" ht="12.75">
      <c r="A31" s="19"/>
      <c r="B31" s="19"/>
      <c r="F31" s="6"/>
      <c r="G31" s="6">
        <f>IF(OR(model!$C$3&lt;&gt;"",model!$C$6&lt;&gt;"",model!$C$7&lt;&gt;"",$A30=""),1000000,4*model!$B$7*$A30*60/(model!$B$6*model!$B$3^2))</f>
        <v>1000000</v>
      </c>
      <c r="H31" s="6">
        <f>IF(OR(model!$C$7&lt;&gt;"",model!$F$2="",$B30=""),100,4*PI()*$B30*model!$B$7/model!$F$2)</f>
        <v>100</v>
      </c>
      <c r="I31" s="1">
        <v>555555555.5555556</v>
      </c>
      <c r="J31" s="1">
        <v>19.56</v>
      </c>
      <c r="L31" s="1"/>
      <c r="M31" s="1"/>
    </row>
    <row r="32" spans="1:13" ht="12.75">
      <c r="A32" s="19"/>
      <c r="B32" s="19"/>
      <c r="F32" s="6"/>
      <c r="G32" s="6">
        <f>IF(OR(model!$C$3&lt;&gt;"",model!$C$6&lt;&gt;"",model!$C$7&lt;&gt;"",$A31=""),1000000,4*model!$B$7*$A31*60/(model!$B$6*model!$B$3^2))</f>
        <v>1000000</v>
      </c>
      <c r="H32" s="6">
        <f>IF(OR(model!$C$7&lt;&gt;"",model!$F$2="",$B31=""),100,4*PI()*$B31*model!$B$7/model!$F$2)</f>
        <v>100</v>
      </c>
      <c r="I32" s="1">
        <v>500000000.00000006</v>
      </c>
      <c r="J32" s="1">
        <v>19.45</v>
      </c>
      <c r="L32" s="1"/>
      <c r="M32" s="1"/>
    </row>
    <row r="33" spans="1:13" ht="12.75">
      <c r="A33" s="18"/>
      <c r="B33" s="18"/>
      <c r="F33" s="6"/>
      <c r="G33" s="6">
        <f>IF(OR(model!$C$3&lt;&gt;"",model!$C$6&lt;&gt;"",model!$C$7&lt;&gt;"",$A32=""),1000000,4*model!$B$7*$A32*60/(model!$B$6*model!$B$3^2))</f>
        <v>1000000</v>
      </c>
      <c r="H33" s="6">
        <f>IF(OR(model!$C$7&lt;&gt;"",model!$F$2="",$B32=""),100,4*PI()*$B32*model!$B$7/model!$F$2)</f>
        <v>100</v>
      </c>
      <c r="I33" s="1">
        <v>454545454.54545456</v>
      </c>
      <c r="J33" s="1">
        <v>19.36</v>
      </c>
      <c r="L33" s="1"/>
      <c r="M33" s="1"/>
    </row>
    <row r="34" spans="1:13" ht="12.75">
      <c r="A34" s="19"/>
      <c r="B34" s="19"/>
      <c r="F34" s="6"/>
      <c r="G34" s="6">
        <f>IF(OR(model!$C$3&lt;&gt;"",model!$C$6&lt;&gt;"",model!$C$7&lt;&gt;"",$A33=""),1000000,4*model!$B$7*$A33*60/(model!$B$6*model!$B$3^2))</f>
        <v>1000000</v>
      </c>
      <c r="H34" s="6">
        <f>IF(OR(model!$C$7&lt;&gt;"",model!$F$2="",$B33=""),100,4*PI()*$B33*model!$B$7/model!$F$2)</f>
        <v>100</v>
      </c>
      <c r="I34" s="1">
        <v>416666666.6666667</v>
      </c>
      <c r="J34" s="1">
        <v>19.27</v>
      </c>
      <c r="L34" s="1"/>
      <c r="M34" s="1"/>
    </row>
    <row r="35" spans="1:13" ht="12.75">
      <c r="A35" s="18"/>
      <c r="B35" s="18"/>
      <c r="F35" s="6"/>
      <c r="G35" s="6">
        <f>IF(OR(model!$C$3&lt;&gt;"",model!$C$6&lt;&gt;"",model!$C$7&lt;&gt;"",$A34=""),1000000,4*model!$B$7*$A34*60/(model!$B$6*model!$B$3^2))</f>
        <v>1000000</v>
      </c>
      <c r="H35" s="6">
        <f>IF(OR(model!$C$7&lt;&gt;"",model!$F$2="",$B34=""),100,4*PI()*$B34*model!$B$7/model!$F$2)</f>
        <v>100</v>
      </c>
      <c r="I35" s="1">
        <v>384615384.6153846</v>
      </c>
      <c r="J35" s="1">
        <v>19.19</v>
      </c>
      <c r="L35" s="1"/>
      <c r="M35" s="1"/>
    </row>
    <row r="36" spans="1:13" ht="12.75">
      <c r="A36" s="18"/>
      <c r="B36" s="18"/>
      <c r="F36" s="6"/>
      <c r="G36" s="6">
        <f>IF(OR(model!$C$3&lt;&gt;"",model!$C$6&lt;&gt;"",model!$C$7&lt;&gt;"",$A35=""),1000000,4*model!$B$7*$A35*60/(model!$B$6*model!$B$3^2))</f>
        <v>1000000</v>
      </c>
      <c r="H36" s="6">
        <f>IF(OR(model!$C$7&lt;&gt;"",model!$F$2="",$B35=""),100,4*PI()*$B35*model!$B$7/model!$F$2)</f>
        <v>100</v>
      </c>
      <c r="I36" s="1">
        <v>357142857.14285713</v>
      </c>
      <c r="J36" s="1">
        <v>19.12</v>
      </c>
      <c r="L36" s="1"/>
      <c r="M36" s="1"/>
    </row>
    <row r="37" spans="1:13" ht="12.75">
      <c r="A37" s="18"/>
      <c r="B37" s="18"/>
      <c r="F37" s="6"/>
      <c r="G37" s="6">
        <f>IF(OR(model!$C$3&lt;&gt;"",model!$C$6&lt;&gt;"",model!$C$7&lt;&gt;"",$A36=""),1000000,4*model!$B$7*$A36*60/(model!$B$6*model!$B$3^2))</f>
        <v>1000000</v>
      </c>
      <c r="H37" s="6">
        <f>IF(OR(model!$C$7&lt;&gt;"",model!$F$2="",$B36=""),100,4*PI()*$B36*model!$B$7/model!$F$2)</f>
        <v>100</v>
      </c>
      <c r="I37" s="1">
        <v>333333333.33333325</v>
      </c>
      <c r="J37" s="1">
        <v>19.05</v>
      </c>
      <c r="L37" s="1"/>
      <c r="M37" s="1"/>
    </row>
    <row r="38" spans="1:13" ht="12.75">
      <c r="A38" s="18"/>
      <c r="B38" s="18"/>
      <c r="F38" s="6"/>
      <c r="G38" s="6">
        <f>IF(OR(model!$C$3&lt;&gt;"",model!$C$6&lt;&gt;"",model!$C$7&lt;&gt;"",$A37=""),1000000,4*model!$B$7*$A37*60/(model!$B$6*model!$B$3^2))</f>
        <v>1000000</v>
      </c>
      <c r="H38" s="6">
        <f>IF(OR(model!$C$7&lt;&gt;"",model!$F$2="",$B37=""),100,4*PI()*$B37*model!$B$7/model!$F$2)</f>
        <v>100</v>
      </c>
      <c r="I38" s="1">
        <v>285714285.7142857</v>
      </c>
      <c r="J38" s="1">
        <v>18.89</v>
      </c>
      <c r="L38" s="1"/>
      <c r="M38" s="1"/>
    </row>
    <row r="39" spans="1:13" ht="12.75">
      <c r="A39" s="18"/>
      <c r="B39" s="18"/>
      <c r="F39" s="6"/>
      <c r="G39" s="6">
        <f>IF(OR(model!$C$3&lt;&gt;"",model!$C$6&lt;&gt;"",model!$C$7&lt;&gt;"",$A38=""),1000000,4*model!$B$7*$A38*60/(model!$B$6*model!$B$3^2))</f>
        <v>1000000</v>
      </c>
      <c r="H39" s="6">
        <f>IF(OR(model!$C$7&lt;&gt;"",model!$F$2="",$B38=""),100,4*PI()*$B38*model!$B$7/model!$F$2)</f>
        <v>100</v>
      </c>
      <c r="I39" s="1">
        <v>249999999.99999997</v>
      </c>
      <c r="J39" s="1">
        <v>18.76</v>
      </c>
      <c r="L39" s="1"/>
      <c r="M39" s="1"/>
    </row>
    <row r="40" spans="1:13" ht="12.75">
      <c r="A40" s="18"/>
      <c r="B40" s="18"/>
      <c r="F40" s="6"/>
      <c r="G40" s="6">
        <f>IF(OR(model!$C$3&lt;&gt;"",model!$C$6&lt;&gt;"",model!$C$7&lt;&gt;"",$A39=""),1000000,4*model!$B$7*$A39*60/(model!$B$6*model!$B$3^2))</f>
        <v>1000000</v>
      </c>
      <c r="H40" s="6">
        <f>IF(OR(model!$C$7&lt;&gt;"",model!$F$2="",$B39=""),100,4*PI()*$B39*model!$B$7/model!$F$2)</f>
        <v>100</v>
      </c>
      <c r="I40" s="1">
        <v>222222222.22222218</v>
      </c>
      <c r="J40" s="1">
        <v>18.64</v>
      </c>
      <c r="L40" s="1"/>
      <c r="M40" s="1"/>
    </row>
    <row r="41" spans="1:13" ht="12.75">
      <c r="A41" s="19"/>
      <c r="B41" s="19"/>
      <c r="F41" s="6"/>
      <c r="G41" s="6">
        <f>IF(OR(model!$C$3&lt;&gt;"",model!$C$6&lt;&gt;"",model!$C$7&lt;&gt;"",$A40=""),1000000,4*model!$B$7*$A40*60/(model!$B$6*model!$B$3^2))</f>
        <v>1000000</v>
      </c>
      <c r="H41" s="6">
        <f>IF(OR(model!$C$7&lt;&gt;"",model!$F$2="",$B40=""),100,4*PI()*$B40*model!$B$7/model!$F$2)</f>
        <v>100</v>
      </c>
      <c r="I41" s="1">
        <v>200000000</v>
      </c>
      <c r="J41" s="1">
        <v>18.54</v>
      </c>
      <c r="L41" s="1"/>
      <c r="M41" s="1"/>
    </row>
    <row r="42" spans="1:13" ht="12.75">
      <c r="A42" s="19"/>
      <c r="B42" s="19"/>
      <c r="F42" s="6"/>
      <c r="G42" s="6">
        <f>IF(OR(model!$C$3&lt;&gt;"",model!$C$6&lt;&gt;"",model!$C$7&lt;&gt;"",$A41=""),1000000,4*model!$B$7*$A41*60/(model!$B$6*model!$B$3^2))</f>
        <v>1000000</v>
      </c>
      <c r="H42" s="6">
        <f>IF(OR(model!$C$7&lt;&gt;"",model!$F$2="",$B41=""),100,4*PI()*$B41*model!$B$7/model!$F$2)</f>
        <v>100</v>
      </c>
      <c r="I42" s="1">
        <v>181818181.8181818</v>
      </c>
      <c r="J42" s="1">
        <v>18.44</v>
      </c>
      <c r="L42" s="1"/>
      <c r="M42" s="1"/>
    </row>
    <row r="43" spans="1:13" ht="12.75">
      <c r="A43" s="18"/>
      <c r="B43" s="18"/>
      <c r="F43" s="6"/>
      <c r="G43" s="6">
        <f>IF(OR(model!$C$3&lt;&gt;"",model!$C$6&lt;&gt;"",model!$C$7&lt;&gt;"",$A42=""),1000000,4*model!$B$7*$A42*60/(model!$B$6*model!$B$3^2))</f>
        <v>1000000</v>
      </c>
      <c r="H43" s="6">
        <f>IF(OR(model!$C$7&lt;&gt;"",model!$F$2="",$B42=""),100,4*PI()*$B42*model!$B$7/model!$F$2)</f>
        <v>100</v>
      </c>
      <c r="I43" s="1">
        <v>166666666.66666666</v>
      </c>
      <c r="J43" s="1">
        <v>18.35</v>
      </c>
      <c r="L43" s="1"/>
      <c r="M43" s="1"/>
    </row>
    <row r="44" spans="1:13" ht="12.75">
      <c r="A44" s="18"/>
      <c r="B44" s="18"/>
      <c r="F44" s="6"/>
      <c r="G44" s="6">
        <f>IF(OR(model!$C$3&lt;&gt;"",model!$C$6&lt;&gt;"",model!$C$7&lt;&gt;"",$A43=""),1000000,4*model!$B$7*$A43*60/(model!$B$6*model!$B$3^2))</f>
        <v>1000000</v>
      </c>
      <c r="H44" s="6">
        <f>IF(OR(model!$C$7&lt;&gt;"",model!$F$2="",$B43=""),100,4*PI()*$B43*model!$B$7/model!$F$2)</f>
        <v>100</v>
      </c>
      <c r="I44" s="1">
        <v>153846153.84615383</v>
      </c>
      <c r="J44" s="1">
        <v>18.27</v>
      </c>
      <c r="L44" s="1"/>
      <c r="M44" s="1"/>
    </row>
    <row r="45" spans="1:13" ht="12.75">
      <c r="A45" s="18"/>
      <c r="B45" s="18"/>
      <c r="F45" s="6"/>
      <c r="G45" s="6">
        <f>IF(OR(model!$C$3&lt;&gt;"",model!$C$6&lt;&gt;"",model!$C$7&lt;&gt;"",$A44=""),1000000,4*model!$B$7*$A44*60/(model!$B$6*model!$B$3^2))</f>
        <v>1000000</v>
      </c>
      <c r="H45" s="6">
        <f>IF(OR(model!$C$7&lt;&gt;"",model!$F$2="",$B44=""),100,4*PI()*$B44*model!$B$7/model!$F$2)</f>
        <v>100</v>
      </c>
      <c r="I45" s="1">
        <v>142857142.85714284</v>
      </c>
      <c r="J45" s="1">
        <v>18.2</v>
      </c>
      <c r="L45" s="1"/>
      <c r="M45" s="1"/>
    </row>
    <row r="46" spans="1:13" ht="12.75">
      <c r="A46" s="18"/>
      <c r="B46" s="18"/>
      <c r="F46" s="6"/>
      <c r="G46" s="6">
        <f>IF(OR(model!$C$3&lt;&gt;"",model!$C$6&lt;&gt;"",model!$C$7&lt;&gt;"",$A45=""),1000000,4*model!$B$7*$A45*60/(model!$B$6*model!$B$3^2))</f>
        <v>1000000</v>
      </c>
      <c r="H46" s="6">
        <f>IF(OR(model!$C$7&lt;&gt;"",model!$F$2="",$B45=""),100,4*PI()*$B45*model!$B$7/model!$F$2)</f>
        <v>100</v>
      </c>
      <c r="I46" s="1">
        <v>133333333.33333331</v>
      </c>
      <c r="J46" s="1">
        <v>18.13</v>
      </c>
      <c r="L46" s="1"/>
      <c r="M46" s="1"/>
    </row>
    <row r="47" spans="1:13" ht="12.75">
      <c r="A47" s="18"/>
      <c r="B47" s="18"/>
      <c r="F47" s="6"/>
      <c r="G47" s="6">
        <f>IF(OR(model!$C$3&lt;&gt;"",model!$C$6&lt;&gt;"",model!$C$7&lt;&gt;"",$A46=""),1000000,4*model!$B$7*$A46*60/(model!$B$6*model!$B$3^2))</f>
        <v>1000000</v>
      </c>
      <c r="H47" s="6">
        <f>IF(OR(model!$C$7&lt;&gt;"",model!$F$2="",$B46=""),100,4*PI()*$B46*model!$B$7/model!$F$2)</f>
        <v>100</v>
      </c>
      <c r="I47" s="1">
        <v>124999999.99999999</v>
      </c>
      <c r="J47" s="1">
        <v>18.07</v>
      </c>
      <c r="L47" s="1"/>
      <c r="M47" s="1"/>
    </row>
    <row r="48" spans="1:13" ht="12.75">
      <c r="A48" s="18"/>
      <c r="B48" s="18"/>
      <c r="F48" s="6"/>
      <c r="G48" s="6">
        <f>IF(OR(model!$C$3&lt;&gt;"",model!$C$6&lt;&gt;"",model!$C$7&lt;&gt;"",$A47=""),1000000,4*model!$B$7*$A47*60/(model!$B$6*model!$B$3^2))</f>
        <v>1000000</v>
      </c>
      <c r="H48" s="6">
        <f>IF(OR(model!$C$7&lt;&gt;"",model!$F$2="",$B47=""),100,4*PI()*$B47*model!$B$7/model!$F$2)</f>
        <v>100</v>
      </c>
      <c r="I48" s="1">
        <v>117647058.8235294</v>
      </c>
      <c r="J48" s="1">
        <v>18.01</v>
      </c>
      <c r="L48" s="1"/>
      <c r="M48" s="1"/>
    </row>
    <row r="49" spans="1:13" ht="12.75">
      <c r="A49" s="18"/>
      <c r="B49" s="18"/>
      <c r="F49" s="6"/>
      <c r="G49" s="6">
        <f>IF(OR(model!$C$3&lt;&gt;"",model!$C$6&lt;&gt;"",model!$C$7&lt;&gt;"",$A48=""),1000000,4*model!$B$7*$A48*60/(model!$B$6*model!$B$3^2))</f>
        <v>1000000</v>
      </c>
      <c r="H49" s="6">
        <f>IF(OR(model!$C$7&lt;&gt;"",model!$F$2="",$B48=""),100,4*PI()*$B48*model!$B$7/model!$F$2)</f>
        <v>100</v>
      </c>
      <c r="I49" s="1">
        <v>111111111.11111109</v>
      </c>
      <c r="J49" s="1">
        <v>17.95</v>
      </c>
      <c r="L49" s="1"/>
      <c r="M49" s="1"/>
    </row>
    <row r="50" spans="1:13" ht="12.75">
      <c r="A50" s="18"/>
      <c r="B50" s="18"/>
      <c r="F50" s="6"/>
      <c r="G50" s="6">
        <f>IF(OR(model!$C$3&lt;&gt;"",model!$C$6&lt;&gt;"",model!$C$7&lt;&gt;"",$A49=""),1000000,4*model!$B$7*$A49*60/(model!$B$6*model!$B$3^2))</f>
        <v>1000000</v>
      </c>
      <c r="H50" s="6">
        <f>IF(OR(model!$C$7&lt;&gt;"",model!$F$2="",$B49=""),100,4*PI()*$B49*model!$B$7/model!$F$2)</f>
        <v>100</v>
      </c>
      <c r="I50" s="1">
        <v>105263157.89473684</v>
      </c>
      <c r="J50" s="1">
        <v>17.89</v>
      </c>
      <c r="L50" s="1"/>
      <c r="M50" s="1"/>
    </row>
    <row r="51" spans="1:13" ht="12.75">
      <c r="A51" s="18"/>
      <c r="B51" s="18"/>
      <c r="F51" s="6"/>
      <c r="G51" s="6">
        <f>IF(OR(model!$C$3&lt;&gt;"",model!$C$6&lt;&gt;"",model!$C$7&lt;&gt;"",$A50=""),1000000,4*model!$B$7*$A50*60/(model!$B$6*model!$B$3^2))</f>
        <v>1000000</v>
      </c>
      <c r="H51" s="6">
        <f>IF(OR(model!$C$7&lt;&gt;"",model!$F$2="",$B50=""),100,4*PI()*$B50*model!$B$7/model!$F$2)</f>
        <v>100</v>
      </c>
      <c r="I51" s="1">
        <v>100000000</v>
      </c>
      <c r="J51" s="1">
        <v>17.84</v>
      </c>
      <c r="L51" s="1"/>
      <c r="M51" s="1"/>
    </row>
    <row r="52" spans="1:13" ht="12.75">
      <c r="A52" s="18"/>
      <c r="B52" s="18"/>
      <c r="F52" s="6"/>
      <c r="G52" s="6">
        <f>IF(OR(model!$C$3&lt;&gt;"",model!$C$6&lt;&gt;"",model!$C$7&lt;&gt;"",$A51=""),1000000,4*model!$B$7*$A51*60/(model!$B$6*model!$B$3^2))</f>
        <v>1000000</v>
      </c>
      <c r="H52" s="6">
        <f>IF(OR(model!$C$7&lt;&gt;"",model!$F$2="",$B51=""),100,4*PI()*$B51*model!$B$7/model!$F$2)</f>
        <v>100</v>
      </c>
      <c r="I52" s="1">
        <v>83333333.33333333</v>
      </c>
      <c r="J52" s="1">
        <v>17.66</v>
      </c>
      <c r="L52" s="1"/>
      <c r="M52" s="1"/>
    </row>
    <row r="53" spans="1:13" ht="12.75">
      <c r="A53" s="18"/>
      <c r="B53" s="18"/>
      <c r="F53" s="6"/>
      <c r="G53" s="6">
        <f>IF(OR(model!$C$3&lt;&gt;"",model!$C$6&lt;&gt;"",model!$C$7&lt;&gt;"",$A52=""),1000000,4*model!$B$7*$A52*60/(model!$B$6*model!$B$3^2))</f>
        <v>1000000</v>
      </c>
      <c r="H53" s="6">
        <f>IF(OR(model!$C$7&lt;&gt;"",model!$F$2="",$B52=""),100,4*PI()*$B52*model!$B$7/model!$F$2)</f>
        <v>100</v>
      </c>
      <c r="I53" s="1">
        <v>71428571.42857143</v>
      </c>
      <c r="J53" s="1">
        <v>17.51</v>
      </c>
      <c r="L53" s="1"/>
      <c r="M53" s="1"/>
    </row>
    <row r="54" spans="1:13" ht="12.75">
      <c r="A54" s="18"/>
      <c r="B54" s="18"/>
      <c r="F54" s="6"/>
      <c r="G54" s="6">
        <f>IF(OR(model!$C$3&lt;&gt;"",model!$C$6&lt;&gt;"",model!$C$7&lt;&gt;"",$A53=""),1000000,4*model!$B$7*$A53*60/(model!$B$6*model!$B$3^2))</f>
        <v>1000000</v>
      </c>
      <c r="H54" s="6">
        <f>IF(OR(model!$C$7&lt;&gt;"",model!$F$2="",$B53=""),100,4*PI()*$B53*model!$B$7/model!$F$2)</f>
        <v>100</v>
      </c>
      <c r="I54" s="1">
        <v>62500000.00000001</v>
      </c>
      <c r="J54" s="1">
        <v>17.37</v>
      </c>
      <c r="L54" s="1"/>
      <c r="M54" s="1"/>
    </row>
    <row r="55" spans="1:13" ht="12.75">
      <c r="A55" s="18"/>
      <c r="B55" s="18"/>
      <c r="F55" s="6"/>
      <c r="G55" s="6">
        <f>IF(OR(model!$C$3&lt;&gt;"",model!$C$6&lt;&gt;"",model!$C$7&lt;&gt;"",$A54=""),1000000,4*model!$B$7*$A54*60/(model!$B$6*model!$B$3^2))</f>
        <v>1000000</v>
      </c>
      <c r="H55" s="6">
        <f>IF(OR(model!$C$7&lt;&gt;"",model!$F$2="",$B54=""),100,4*PI()*$B54*model!$B$7/model!$F$2)</f>
        <v>100</v>
      </c>
      <c r="I55" s="1">
        <v>55555555.55555556</v>
      </c>
      <c r="J55" s="1">
        <v>17.26</v>
      </c>
      <c r="L55" s="1"/>
      <c r="M55" s="1"/>
    </row>
    <row r="56" spans="1:13" ht="12.75">
      <c r="A56" s="18"/>
      <c r="B56" s="18"/>
      <c r="F56" s="6"/>
      <c r="G56" s="6">
        <f>IF(OR(model!$C$3&lt;&gt;"",model!$C$6&lt;&gt;"",model!$C$7&lt;&gt;"",$A55=""),1000000,4*model!$B$7*$A55*60/(model!$B$6*model!$B$3^2))</f>
        <v>1000000</v>
      </c>
      <c r="H56" s="6">
        <f>IF(OR(model!$C$7&lt;&gt;"",model!$F$2="",$B55=""),100,4*PI()*$B55*model!$B$7/model!$F$2)</f>
        <v>100</v>
      </c>
      <c r="I56" s="1">
        <v>50000000.00000001</v>
      </c>
      <c r="J56" s="1">
        <v>17.15</v>
      </c>
      <c r="L56" s="1"/>
      <c r="M56" s="1"/>
    </row>
    <row r="57" spans="1:13" ht="12.75">
      <c r="A57" s="18"/>
      <c r="B57" s="18"/>
      <c r="F57" s="6"/>
      <c r="G57" s="6">
        <f>IF(OR(model!$C$3&lt;&gt;"",model!$C$6&lt;&gt;"",model!$C$7&lt;&gt;"",$A56=""),1000000,4*model!$B$7*$A56*60/(model!$B$6*model!$B$3^2))</f>
        <v>1000000</v>
      </c>
      <c r="H57" s="6">
        <f>IF(OR(model!$C$7&lt;&gt;"",model!$F$2="",$B56=""),100,4*PI()*$B56*model!$B$7/model!$F$2)</f>
        <v>100</v>
      </c>
      <c r="I57" s="1">
        <v>45454545.45454546</v>
      </c>
      <c r="J57" s="1">
        <v>17.01</v>
      </c>
      <c r="L57" s="1"/>
      <c r="M57" s="1"/>
    </row>
    <row r="58" spans="1:13" ht="12.75">
      <c r="A58" s="18"/>
      <c r="B58" s="18"/>
      <c r="F58" s="6"/>
      <c r="G58" s="6">
        <f>IF(OR(model!$C$3&lt;&gt;"",model!$C$6&lt;&gt;"",model!$C$7&lt;&gt;"",$A57=""),1000000,4*model!$B$7*$A57*60/(model!$B$6*model!$B$3^2))</f>
        <v>1000000</v>
      </c>
      <c r="H58" s="6">
        <f>IF(OR(model!$C$7&lt;&gt;"",model!$F$2="",$B57=""),100,4*PI()*$B57*model!$B$7/model!$F$2)</f>
        <v>100</v>
      </c>
      <c r="I58" s="1">
        <v>41666666.666666664</v>
      </c>
      <c r="J58" s="1">
        <v>16.97</v>
      </c>
      <c r="L58" s="1"/>
      <c r="M58" s="1"/>
    </row>
    <row r="59" spans="1:13" ht="12.75">
      <c r="A59" s="18"/>
      <c r="B59" s="18"/>
      <c r="F59" s="6"/>
      <c r="G59" s="6">
        <f>IF(OR(model!$C$3&lt;&gt;"",model!$C$6&lt;&gt;"",model!$C$7&lt;&gt;"",$A58=""),1000000,4*model!$B$7*$A58*60/(model!$B$6*model!$B$3^2))</f>
        <v>1000000</v>
      </c>
      <c r="H59" s="6">
        <f>IF(OR(model!$C$7&lt;&gt;"",model!$F$2="",$B58=""),100,4*PI()*$B58*model!$B$7/model!$F$2)</f>
        <v>100</v>
      </c>
      <c r="I59" s="1">
        <v>38461538.46153846</v>
      </c>
      <c r="J59" s="1">
        <v>16.89</v>
      </c>
      <c r="L59" s="1"/>
      <c r="M59" s="1"/>
    </row>
    <row r="60" spans="1:10" ht="12.75">
      <c r="A60" s="18"/>
      <c r="B60" s="18"/>
      <c r="F60" s="6"/>
      <c r="G60" s="6">
        <f>IF(OR(model!$C$3&lt;&gt;"",model!$C$6&lt;&gt;"",model!$C$7&lt;&gt;"",$A59=""),1000000,4*model!$B$7*$A59*60/(model!$B$6*model!$B$3^2))</f>
        <v>1000000</v>
      </c>
      <c r="H60" s="6">
        <f>IF(OR(model!$C$7&lt;&gt;"",model!$F$2="",$B59=""),100,4*PI()*$B59*model!$B$7/model!$F$2)</f>
        <v>100</v>
      </c>
      <c r="I60" s="1">
        <v>35714285.71428571</v>
      </c>
      <c r="J60" s="1">
        <v>16.81</v>
      </c>
    </row>
    <row r="61" spans="1:10" ht="12.75">
      <c r="A61" s="18"/>
      <c r="B61" s="18"/>
      <c r="F61" s="6"/>
      <c r="G61" s="6">
        <f>IF(OR(model!$C$3&lt;&gt;"",model!$C$6&lt;&gt;"",model!$C$7&lt;&gt;"",$A60=""),1000000,4*model!$B$7*$A60*60/(model!$B$6*model!$B$3^2))</f>
        <v>1000000</v>
      </c>
      <c r="H61" s="6">
        <f>IF(OR(model!$C$7&lt;&gt;"",model!$F$2="",$B60=""),100,4*PI()*$B60*model!$B$7/model!$F$2)</f>
        <v>100</v>
      </c>
      <c r="I61" s="1">
        <v>33333333.33333333</v>
      </c>
      <c r="J61" s="1">
        <v>16.74</v>
      </c>
    </row>
    <row r="62" spans="1:10" ht="12.75">
      <c r="A62" s="18"/>
      <c r="B62" s="18"/>
      <c r="F62" s="6"/>
      <c r="G62" s="6">
        <f>IF(OR(model!$C$3&lt;&gt;"",model!$C$6&lt;&gt;"",model!$C$7&lt;&gt;"",$A61=""),1000000,4*model!$B$7*$A61*60/(model!$B$6*model!$B$3^2))</f>
        <v>1000000</v>
      </c>
      <c r="H62" s="6">
        <f>IF(OR(model!$C$7&lt;&gt;"",model!$F$2="",$B61=""),100,4*PI()*$B61*model!$B$7/model!$F$2)</f>
        <v>100</v>
      </c>
      <c r="I62" s="1">
        <v>28571428.57142857</v>
      </c>
      <c r="J62" s="1">
        <v>16.59</v>
      </c>
    </row>
    <row r="63" spans="1:10" ht="12.75">
      <c r="A63" s="18"/>
      <c r="B63" s="18"/>
      <c r="F63" s="6"/>
      <c r="G63" s="6">
        <f>IF(OR(model!$C$3&lt;&gt;"",model!$C$6&lt;&gt;"",model!$C$7&lt;&gt;"",$A62=""),1000000,4*model!$B$7*$A62*60/(model!$B$6*model!$B$3^2))</f>
        <v>1000000</v>
      </c>
      <c r="H63" s="6">
        <f>IF(OR(model!$C$7&lt;&gt;"",model!$F$2="",$B62=""),100,4*PI()*$B62*model!$B$7/model!$F$2)</f>
        <v>100</v>
      </c>
      <c r="I63" s="1">
        <v>25000000</v>
      </c>
      <c r="J63" s="1">
        <v>16.46</v>
      </c>
    </row>
    <row r="64" spans="1:10" ht="12.75">
      <c r="A64" s="18"/>
      <c r="B64" s="18"/>
      <c r="F64" s="6"/>
      <c r="G64" s="6">
        <f>IF(OR(model!$C$3&lt;&gt;"",model!$C$6&lt;&gt;"",model!$C$7&lt;&gt;"",$A63=""),1000000,4*model!$B$7*$A63*60/(model!$B$6*model!$B$3^2))</f>
        <v>1000000</v>
      </c>
      <c r="H64" s="6">
        <f>IF(OR(model!$C$7&lt;&gt;"",model!$F$2="",$B63=""),100,4*PI()*$B63*model!$B$7/model!$F$2)</f>
        <v>100</v>
      </c>
      <c r="I64" s="1">
        <v>22222222.222222224</v>
      </c>
      <c r="J64" s="1">
        <v>16.43</v>
      </c>
    </row>
    <row r="65" spans="1:10" ht="12.75">
      <c r="A65" s="18"/>
      <c r="B65" s="18"/>
      <c r="F65" s="6"/>
      <c r="G65" s="6">
        <f>IF(OR(model!$C$3&lt;&gt;"",model!$C$6&lt;&gt;"",model!$C$7&lt;&gt;"",$A64=""),1000000,4*model!$B$7*$A64*60/(model!$B$6*model!$B$3^2))</f>
        <v>1000000</v>
      </c>
      <c r="H65" s="6">
        <f>IF(OR(model!$C$7&lt;&gt;"",model!$F$2="",$B64=""),100,4*PI()*$B64*model!$B$7/model!$F$2)</f>
        <v>100</v>
      </c>
      <c r="I65" s="1">
        <v>20000000</v>
      </c>
      <c r="J65" s="1">
        <v>16.23</v>
      </c>
    </row>
    <row r="66" spans="1:10" ht="12.75">
      <c r="A66" s="18"/>
      <c r="B66" s="18"/>
      <c r="F66" s="6"/>
      <c r="G66" s="6">
        <f>IF(OR(model!$C$3&lt;&gt;"",model!$C$6&lt;&gt;"",model!$C$7&lt;&gt;"",$A65=""),1000000,4*model!$B$7*$A65*60/(model!$B$6*model!$B$3^2))</f>
        <v>1000000</v>
      </c>
      <c r="H66" s="6">
        <f>IF(OR(model!$C$7&lt;&gt;"",model!$F$2="",$B65=""),100,4*PI()*$B65*model!$B$7/model!$F$2)</f>
        <v>100</v>
      </c>
      <c r="I66" s="1">
        <v>18181818.18181818</v>
      </c>
      <c r="J66" s="1">
        <v>16.14</v>
      </c>
    </row>
    <row r="67" spans="1:10" ht="12.75">
      <c r="A67" s="18"/>
      <c r="B67" s="18"/>
      <c r="F67" s="6"/>
      <c r="G67" s="6">
        <f>IF(OR(model!$C$3&lt;&gt;"",model!$C$6&lt;&gt;"",model!$C$7&lt;&gt;"",$A66=""),1000000,4*model!$B$7*$A66*60/(model!$B$6*model!$B$3^2))</f>
        <v>1000000</v>
      </c>
      <c r="H67" s="6">
        <f>IF(OR(model!$C$7&lt;&gt;"",model!$F$2="",$B66=""),100,4*PI()*$B66*model!$B$7/model!$F$2)</f>
        <v>100</v>
      </c>
      <c r="I67" s="1">
        <v>16666666.666666664</v>
      </c>
      <c r="J67" s="1">
        <v>16.05</v>
      </c>
    </row>
    <row r="68" spans="1:10" ht="12.75">
      <c r="A68" s="18"/>
      <c r="B68" s="18"/>
      <c r="F68" s="6"/>
      <c r="G68" s="6">
        <f>IF(OR(model!$C$3&lt;&gt;"",model!$C$6&lt;&gt;"",model!$C$7&lt;&gt;"",$A67=""),1000000,4*model!$B$7*$A67*60/(model!$B$6*model!$B$3^2))</f>
        <v>1000000</v>
      </c>
      <c r="H68" s="6">
        <f>IF(OR(model!$C$7&lt;&gt;"",model!$F$2="",$B67=""),100,4*PI()*$B67*model!$B$7/model!$F$2)</f>
        <v>100</v>
      </c>
      <c r="I68" s="1">
        <v>15384615.384615384</v>
      </c>
      <c r="J68" s="1">
        <v>15.97</v>
      </c>
    </row>
    <row r="69" spans="1:10" ht="12.75">
      <c r="A69" s="18"/>
      <c r="B69" s="18"/>
      <c r="F69" s="6"/>
      <c r="G69" s="6">
        <f>IF(OR(model!$C$3&lt;&gt;"",model!$C$6&lt;&gt;"",model!$C$7&lt;&gt;"",$A68=""),1000000,4*model!$B$7*$A68*60/(model!$B$6*model!$B$3^2))</f>
        <v>1000000</v>
      </c>
      <c r="H69" s="6">
        <f>IF(OR(model!$C$7&lt;&gt;"",model!$F$2="",$B68=""),100,4*PI()*$B68*model!$B$7/model!$F$2)</f>
        <v>100</v>
      </c>
      <c r="I69" s="1">
        <v>14285714.285714285</v>
      </c>
      <c r="J69" s="1">
        <v>15.9</v>
      </c>
    </row>
    <row r="70" spans="1:10" ht="12.75">
      <c r="A70" s="18"/>
      <c r="B70" s="18"/>
      <c r="F70" s="6"/>
      <c r="G70" s="6">
        <f>IF(OR(model!$C$3&lt;&gt;"",model!$C$6&lt;&gt;"",model!$C$7&lt;&gt;"",$A69=""),1000000,4*model!$B$7*$A69*60/(model!$B$6*model!$B$3^2))</f>
        <v>1000000</v>
      </c>
      <c r="H70" s="6">
        <f>IF(OR(model!$C$7&lt;&gt;"",model!$F$2="",$B69=""),100,4*PI()*$B69*model!$B$7/model!$F$2)</f>
        <v>100</v>
      </c>
      <c r="I70" s="1">
        <v>13333333.333333334</v>
      </c>
      <c r="J70" s="1">
        <v>15.83</v>
      </c>
    </row>
    <row r="71" spans="1:10" ht="12.75">
      <c r="A71" s="18"/>
      <c r="B71" s="18"/>
      <c r="F71" s="6"/>
      <c r="G71" s="6">
        <f>IF(OR(model!$C$3&lt;&gt;"",model!$C$6&lt;&gt;"",model!$C$7&lt;&gt;"",$A70=""),1000000,4*model!$B$7*$A70*60/(model!$B$6*model!$B$3^2))</f>
        <v>1000000</v>
      </c>
      <c r="H71" s="6">
        <f>IF(OR(model!$C$7&lt;&gt;"",model!$F$2="",$B70=""),100,4*PI()*$B70*model!$B$7/model!$F$2)</f>
        <v>100</v>
      </c>
      <c r="I71" s="1">
        <v>12500000</v>
      </c>
      <c r="J71" s="1">
        <v>15.76</v>
      </c>
    </row>
    <row r="72" spans="1:10" ht="12.75">
      <c r="A72" s="18"/>
      <c r="B72" s="18"/>
      <c r="F72" s="6"/>
      <c r="G72" s="6">
        <f>IF(OR(model!$C$3&lt;&gt;"",model!$C$6&lt;&gt;"",model!$C$7&lt;&gt;"",$A71=""),1000000,4*model!$B$7*$A71*60/(model!$B$6*model!$B$3^2))</f>
        <v>1000000</v>
      </c>
      <c r="H72" s="6">
        <f>IF(OR(model!$C$7&lt;&gt;"",model!$F$2="",$B71=""),100,4*PI()*$B71*model!$B$7/model!$F$2)</f>
        <v>100</v>
      </c>
      <c r="I72" s="1">
        <v>11764705.88235294</v>
      </c>
      <c r="J72" s="1">
        <v>15.7</v>
      </c>
    </row>
    <row r="73" spans="1:10" ht="12.75">
      <c r="A73" s="18"/>
      <c r="B73" s="18"/>
      <c r="F73" s="6"/>
      <c r="G73" s="6">
        <f>IF(OR(model!$C$3&lt;&gt;"",model!$C$6&lt;&gt;"",model!$C$7&lt;&gt;"",$A72=""),1000000,4*model!$B$7*$A72*60/(model!$B$6*model!$B$3^2))</f>
        <v>1000000</v>
      </c>
      <c r="H73" s="6">
        <f>IF(OR(model!$C$7&lt;&gt;"",model!$F$2="",$B72=""),100,4*PI()*$B72*model!$B$7/model!$F$2)</f>
        <v>100</v>
      </c>
      <c r="I73" s="1">
        <v>11111111.111111112</v>
      </c>
      <c r="J73" s="1">
        <v>15.65</v>
      </c>
    </row>
    <row r="74" spans="1:10" ht="12.75">
      <c r="A74" s="18"/>
      <c r="B74" s="18"/>
      <c r="F74" s="6"/>
      <c r="G74" s="6">
        <f>IF(OR(model!$C$3&lt;&gt;"",model!$C$6&lt;&gt;"",model!$C$7&lt;&gt;"",$A73=""),1000000,4*model!$B$7*$A73*60/(model!$B$6*model!$B$3^2))</f>
        <v>1000000</v>
      </c>
      <c r="H74" s="6">
        <f>IF(OR(model!$C$7&lt;&gt;"",model!$F$2="",$B73=""),100,4*PI()*$B73*model!$B$7/model!$F$2)</f>
        <v>100</v>
      </c>
      <c r="I74" s="1">
        <v>10526315.789473685</v>
      </c>
      <c r="J74" s="1">
        <v>15.59</v>
      </c>
    </row>
    <row r="75" spans="1:10" ht="12.75">
      <c r="A75" s="18"/>
      <c r="B75" s="18"/>
      <c r="F75" s="6"/>
      <c r="G75" s="6">
        <f>IF(OR(model!$C$3&lt;&gt;"",model!$C$6&lt;&gt;"",model!$C$7&lt;&gt;"",$A74=""),1000000,4*model!$B$7*$A74*60/(model!$B$6*model!$B$3^2))</f>
        <v>1000000</v>
      </c>
      <c r="H75" s="6">
        <f>IF(OR(model!$C$7&lt;&gt;"",model!$F$2="",$B74=""),100,4*PI()*$B74*model!$B$7/model!$F$2)</f>
        <v>100</v>
      </c>
      <c r="I75" s="1">
        <v>10000000</v>
      </c>
      <c r="J75" s="1">
        <v>15.54</v>
      </c>
    </row>
    <row r="76" spans="1:10" ht="12.75">
      <c r="A76" s="18"/>
      <c r="B76" s="18"/>
      <c r="F76" s="6"/>
      <c r="G76" s="6">
        <f>IF(OR(model!$C$3&lt;&gt;"",model!$C$6&lt;&gt;"",model!$C$7&lt;&gt;"",$A75=""),1000000,4*model!$B$7*$A75*60/(model!$B$6*model!$B$3^2))</f>
        <v>1000000</v>
      </c>
      <c r="H76" s="6">
        <f>IF(OR(model!$C$7&lt;&gt;"",model!$F$2="",$B75=""),100,4*PI()*$B75*model!$B$7/model!$F$2)</f>
        <v>100</v>
      </c>
      <c r="I76" s="1">
        <v>8333333.333333334</v>
      </c>
      <c r="J76" s="1">
        <v>15.36</v>
      </c>
    </row>
    <row r="77" spans="1:10" ht="12.75">
      <c r="A77" s="18"/>
      <c r="B77" s="18"/>
      <c r="F77" s="6"/>
      <c r="G77" s="6">
        <f>IF(OR(model!$C$3&lt;&gt;"",model!$C$6&lt;&gt;"",model!$C$7&lt;&gt;"",$A76=""),1000000,4*model!$B$7*$A76*60/(model!$B$6*model!$B$3^2))</f>
        <v>1000000</v>
      </c>
      <c r="H77" s="6">
        <f>IF(OR(model!$C$7&lt;&gt;"",model!$F$2="",$B76=""),100,4*PI()*$B76*model!$B$7/model!$F$2)</f>
        <v>100</v>
      </c>
      <c r="I77" s="1">
        <v>7142857.142857144</v>
      </c>
      <c r="J77" s="1">
        <v>15.2</v>
      </c>
    </row>
    <row r="78" spans="1:10" ht="12.75">
      <c r="A78" s="18"/>
      <c r="B78" s="18"/>
      <c r="F78" s="6"/>
      <c r="G78" s="6">
        <f>IF(OR(model!$C$3&lt;&gt;"",model!$C$6&lt;&gt;"",model!$C$7&lt;&gt;"",$A77=""),1000000,4*model!$B$7*$A77*60/(model!$B$6*model!$B$3^2))</f>
        <v>1000000</v>
      </c>
      <c r="H78" s="6">
        <f>IF(OR(model!$C$7&lt;&gt;"",model!$F$2="",$B77=""),100,4*PI()*$B77*model!$B$7/model!$F$2)</f>
        <v>100</v>
      </c>
      <c r="I78" s="1">
        <v>6250000.000000001</v>
      </c>
      <c r="J78" s="1">
        <v>15.07</v>
      </c>
    </row>
    <row r="79" spans="1:10" ht="12.75">
      <c r="A79" s="18"/>
      <c r="B79" s="18"/>
      <c r="F79" s="6"/>
      <c r="G79" s="6">
        <f>IF(OR(model!$C$3&lt;&gt;"",model!$C$6&lt;&gt;"",model!$C$7&lt;&gt;"",$A78=""),1000000,4*model!$B$7*$A78*60/(model!$B$6*model!$B$3^2))</f>
        <v>1000000</v>
      </c>
      <c r="H79" s="6">
        <f>IF(OR(model!$C$7&lt;&gt;"",model!$F$2="",$B78=""),100,4*PI()*$B78*model!$B$7/model!$F$2)</f>
        <v>100</v>
      </c>
      <c r="I79" s="1">
        <v>5555555.555555557</v>
      </c>
      <c r="J79" s="1">
        <v>14.95</v>
      </c>
    </row>
    <row r="80" spans="1:10" ht="12.75">
      <c r="A80" s="18"/>
      <c r="B80" s="18"/>
      <c r="F80" s="6"/>
      <c r="G80" s="6">
        <f>IF(OR(model!$C$3&lt;&gt;"",model!$C$6&lt;&gt;"",model!$C$7&lt;&gt;"",$A79=""),1000000,4*model!$B$7*$A79*60/(model!$B$6*model!$B$3^2))</f>
        <v>1000000</v>
      </c>
      <c r="H80" s="6">
        <f>IF(OR(model!$C$7&lt;&gt;"",model!$F$2="",$B79=""),100,4*PI()*$B79*model!$B$7/model!$F$2)</f>
        <v>100</v>
      </c>
      <c r="I80" s="1">
        <v>5000000</v>
      </c>
      <c r="J80" s="1">
        <v>14.85</v>
      </c>
    </row>
    <row r="81" spans="1:10" ht="12.75">
      <c r="A81" s="18"/>
      <c r="B81" s="18"/>
      <c r="F81" s="6"/>
      <c r="G81" s="6">
        <f>IF(OR(model!$C$3&lt;&gt;"",model!$C$6&lt;&gt;"",model!$C$7&lt;&gt;"",$A80=""),1000000,4*model!$B$7*$A80*60/(model!$B$6*model!$B$3^2))</f>
        <v>1000000</v>
      </c>
      <c r="H81" s="6">
        <f>IF(OR(model!$C$7&lt;&gt;"",model!$F$2="",$B80=""),100,4*PI()*$B80*model!$B$7/model!$F$2)</f>
        <v>100</v>
      </c>
      <c r="I81" s="1">
        <v>4545454.545454546</v>
      </c>
      <c r="J81" s="1">
        <v>14.75</v>
      </c>
    </row>
    <row r="82" spans="1:10" ht="12.75">
      <c r="A82" s="18"/>
      <c r="B82" s="18"/>
      <c r="F82" s="6"/>
      <c r="G82" s="6">
        <f>IF(OR(model!$C$3&lt;&gt;"",model!$C$6&lt;&gt;"",model!$C$7&lt;&gt;"",$A81=""),1000000,4*model!$B$7*$A81*60/(model!$B$6*model!$B$3^2))</f>
        <v>1000000</v>
      </c>
      <c r="H82" s="6">
        <f>IF(OR(model!$C$7&lt;&gt;"",model!$F$2="",$B81=""),100,4*PI()*$B81*model!$B$7/model!$F$2)</f>
        <v>100</v>
      </c>
      <c r="I82" s="1">
        <v>4166666.666666667</v>
      </c>
      <c r="J82" s="1">
        <v>14.67</v>
      </c>
    </row>
    <row r="83" spans="1:10" ht="12.75">
      <c r="A83" s="18"/>
      <c r="B83" s="18"/>
      <c r="F83" s="6"/>
      <c r="G83" s="6">
        <f>IF(OR(model!$C$3&lt;&gt;"",model!$C$6&lt;&gt;"",model!$C$7&lt;&gt;"",$A82=""),1000000,4*model!$B$7*$A82*60/(model!$B$6*model!$B$3^2))</f>
        <v>1000000</v>
      </c>
      <c r="H83" s="6">
        <f>IF(OR(model!$C$7&lt;&gt;"",model!$F$2="",$B82=""),100,4*PI()*$B82*model!$B$7/model!$F$2)</f>
        <v>100</v>
      </c>
      <c r="I83" s="1">
        <v>3846153.846153846</v>
      </c>
      <c r="J83" s="1">
        <v>14.59</v>
      </c>
    </row>
    <row r="84" spans="1:10" ht="12.75">
      <c r="A84" s="18"/>
      <c r="B84" s="18"/>
      <c r="F84" s="6"/>
      <c r="G84" s="6">
        <f>IF(OR(model!$C$3&lt;&gt;"",model!$C$6&lt;&gt;"",model!$C$7&lt;&gt;"",$A83=""),1000000,4*model!$B$7*$A83*60/(model!$B$6*model!$B$3^2))</f>
        <v>1000000</v>
      </c>
      <c r="H84" s="6">
        <f>IF(OR(model!$C$7&lt;&gt;"",model!$F$2="",$B83=""),100,4*PI()*$B83*model!$B$7/model!$F$2)</f>
        <v>100</v>
      </c>
      <c r="I84" s="1">
        <v>3571428.5714285714</v>
      </c>
      <c r="J84" s="1">
        <v>14.51</v>
      </c>
    </row>
    <row r="85" spans="1:10" ht="12.75">
      <c r="A85" s="18"/>
      <c r="B85" s="18"/>
      <c r="F85" s="6"/>
      <c r="G85" s="6">
        <f>IF(OR(model!$C$3&lt;&gt;"",model!$C$6&lt;&gt;"",model!$C$7&lt;&gt;"",$A84=""),1000000,4*model!$B$7*$A84*60/(model!$B$6*model!$B$3^2))</f>
        <v>1000000</v>
      </c>
      <c r="H85" s="6">
        <f>IF(OR(model!$C$7&lt;&gt;"",model!$F$2="",$B84=""),100,4*PI()*$B84*model!$B$7/model!$F$2)</f>
        <v>100</v>
      </c>
      <c r="I85" s="1">
        <v>3333333.333333333</v>
      </c>
      <c r="J85" s="1">
        <v>14.44</v>
      </c>
    </row>
    <row r="86" spans="1:10" ht="12.75">
      <c r="A86" s="18"/>
      <c r="B86" s="18"/>
      <c r="F86" s="6"/>
      <c r="G86" s="6">
        <f>IF(OR(model!$C$3&lt;&gt;"",model!$C$6&lt;&gt;"",model!$C$7&lt;&gt;"",$A85=""),1000000,4*model!$B$7*$A85*60/(model!$B$6*model!$B$3^2))</f>
        <v>1000000</v>
      </c>
      <c r="H86" s="6">
        <f>IF(OR(model!$C$7&lt;&gt;"",model!$F$2="",$B85=""),100,4*PI()*$B85*model!$B$7/model!$F$2)</f>
        <v>100</v>
      </c>
      <c r="I86" s="1">
        <v>2857142.857142857</v>
      </c>
      <c r="J86" s="1">
        <v>14.29</v>
      </c>
    </row>
    <row r="87" spans="1:10" ht="12.75">
      <c r="A87" s="18"/>
      <c r="B87" s="18"/>
      <c r="F87" s="6"/>
      <c r="G87" s="6">
        <f>IF(OR(model!$C$3&lt;&gt;"",model!$C$6&lt;&gt;"",model!$C$7&lt;&gt;"",$A86=""),1000000,4*model!$B$7*$A86*60/(model!$B$6*model!$B$3^2))</f>
        <v>1000000</v>
      </c>
      <c r="H87" s="6">
        <f>IF(OR(model!$C$7&lt;&gt;"",model!$F$2="",$B86=""),100,4*PI()*$B86*model!$B$7/model!$F$2)</f>
        <v>100</v>
      </c>
      <c r="I87" s="1">
        <v>2500000</v>
      </c>
      <c r="J87" s="1">
        <v>14.15</v>
      </c>
    </row>
    <row r="88" spans="1:10" ht="12.75">
      <c r="A88" s="18"/>
      <c r="B88" s="18"/>
      <c r="F88" s="6"/>
      <c r="G88" s="6">
        <f>IF(OR(model!$C$3&lt;&gt;"",model!$C$6&lt;&gt;"",model!$C$7&lt;&gt;"",$A87=""),1000000,4*model!$B$7*$A87*60/(model!$B$6*model!$B$3^2))</f>
        <v>1000000</v>
      </c>
      <c r="H88" s="6">
        <f>IF(OR(model!$C$7&lt;&gt;"",model!$F$2="",$B87=""),100,4*PI()*$B87*model!$B$7/model!$F$2)</f>
        <v>100</v>
      </c>
      <c r="I88" s="1">
        <v>2222222.2222222225</v>
      </c>
      <c r="J88" s="1">
        <v>14.04</v>
      </c>
    </row>
    <row r="89" spans="1:10" ht="12.75">
      <c r="A89" s="18"/>
      <c r="B89" s="18"/>
      <c r="F89" s="6"/>
      <c r="G89" s="6">
        <f>IF(OR(model!$C$3&lt;&gt;"",model!$C$6&lt;&gt;"",model!$C$7&lt;&gt;"",$A88=""),1000000,4*model!$B$7*$A88*60/(model!$B$6*model!$B$3^2))</f>
        <v>1000000</v>
      </c>
      <c r="H89" s="6">
        <f>IF(OR(model!$C$7&lt;&gt;"",model!$F$2="",$B88=""),100,4*PI()*$B88*model!$B$7/model!$F$2)</f>
        <v>100</v>
      </c>
      <c r="I89" s="1">
        <v>2000000</v>
      </c>
      <c r="J89" s="1">
        <v>13.93</v>
      </c>
    </row>
    <row r="90" spans="1:10" ht="12.75">
      <c r="A90" s="18"/>
      <c r="B90" s="18"/>
      <c r="F90" s="6"/>
      <c r="G90" s="6">
        <f>IF(OR(model!$C$3&lt;&gt;"",model!$C$6&lt;&gt;"",model!$C$7&lt;&gt;"",$A89=""),1000000,4*model!$B$7*$A89*60/(model!$B$6*model!$B$3^2))</f>
        <v>1000000</v>
      </c>
      <c r="H90" s="6">
        <f>IF(OR(model!$C$7&lt;&gt;"",model!$F$2="",$B89=""),100,4*PI()*$B89*model!$B$7/model!$F$2)</f>
        <v>100</v>
      </c>
      <c r="I90" s="1">
        <v>1818181.8181818181</v>
      </c>
      <c r="J90" s="1">
        <v>13.84</v>
      </c>
    </row>
    <row r="91" spans="1:10" ht="12.75">
      <c r="A91" s="18"/>
      <c r="B91" s="18"/>
      <c r="F91" s="6"/>
      <c r="G91" s="6">
        <f>IF(OR(model!$C$3&lt;&gt;"",model!$C$6&lt;&gt;"",model!$C$7&lt;&gt;"",$A90=""),1000000,4*model!$B$7*$A90*60/(model!$B$6*model!$B$3^2))</f>
        <v>1000000</v>
      </c>
      <c r="H91" s="6">
        <f>IF(OR(model!$C$7&lt;&gt;"",model!$F$2="",$B90=""),100,4*PI()*$B90*model!$B$7/model!$F$2)</f>
        <v>100</v>
      </c>
      <c r="I91" s="1">
        <v>1666666.6666666667</v>
      </c>
      <c r="J91" s="1">
        <v>13.75</v>
      </c>
    </row>
    <row r="92" spans="1:10" ht="12.75">
      <c r="A92" s="18"/>
      <c r="B92" s="18"/>
      <c r="F92" s="6"/>
      <c r="G92" s="6">
        <f>IF(OR(model!$C$3&lt;&gt;"",model!$C$6&lt;&gt;"",model!$C$7&lt;&gt;"",$A91=""),1000000,4*model!$B$7*$A91*60/(model!$B$6*model!$B$3^2))</f>
        <v>1000000</v>
      </c>
      <c r="H92" s="6">
        <f>IF(OR(model!$C$7&lt;&gt;"",model!$F$2="",$B91=""),100,4*PI()*$B91*model!$B$7/model!$F$2)</f>
        <v>100</v>
      </c>
      <c r="I92" s="1">
        <v>1538461.5384615387</v>
      </c>
      <c r="J92" s="1">
        <v>13.67</v>
      </c>
    </row>
    <row r="93" spans="1:10" ht="12.75">
      <c r="A93" s="18"/>
      <c r="B93" s="18"/>
      <c r="F93" s="6"/>
      <c r="G93" s="6">
        <f>IF(OR(model!$C$3&lt;&gt;"",model!$C$6&lt;&gt;"",model!$C$7&lt;&gt;"",$A92=""),1000000,4*model!$B$7*$A92*60/(model!$B$6*model!$B$3^2))</f>
        <v>1000000</v>
      </c>
      <c r="H93" s="6">
        <f>IF(OR(model!$C$7&lt;&gt;"",model!$F$2="",$B92=""),100,4*PI()*$B92*model!$B$7/model!$F$2)</f>
        <v>100</v>
      </c>
      <c r="I93" s="1">
        <v>1428571.4285714286</v>
      </c>
      <c r="J93" s="1">
        <v>13.6</v>
      </c>
    </row>
    <row r="94" spans="1:10" ht="12.75">
      <c r="A94" s="18"/>
      <c r="B94" s="18"/>
      <c r="F94" s="6"/>
      <c r="G94" s="6">
        <f>IF(OR(model!$C$3&lt;&gt;"",model!$C$6&lt;&gt;"",model!$C$7&lt;&gt;"",$A93=""),1000000,4*model!$B$7*$A93*60/(model!$B$6*model!$B$3^2))</f>
        <v>1000000</v>
      </c>
      <c r="H94" s="6">
        <f>IF(OR(model!$C$7&lt;&gt;"",model!$F$2="",$B93=""),100,4*PI()*$B93*model!$B$7/model!$F$2)</f>
        <v>100</v>
      </c>
      <c r="I94" s="1">
        <v>1333333.3333333333</v>
      </c>
      <c r="J94" s="1">
        <v>13.53</v>
      </c>
    </row>
    <row r="95" spans="1:10" ht="12.75">
      <c r="A95" s="18"/>
      <c r="B95" s="18"/>
      <c r="F95" s="6"/>
      <c r="G95" s="6">
        <f>IF(OR(model!$C$3&lt;&gt;"",model!$C$6&lt;&gt;"",model!$C$7&lt;&gt;"",$A94=""),1000000,4*model!$B$7*$A94*60/(model!$B$6*model!$B$3^2))</f>
        <v>1000000</v>
      </c>
      <c r="H95" s="6">
        <f>IF(OR(model!$C$7&lt;&gt;"",model!$F$2="",$B94=""),100,4*PI()*$B94*model!$B$7/model!$F$2)</f>
        <v>100</v>
      </c>
      <c r="I95" s="1">
        <v>1250000</v>
      </c>
      <c r="J95" s="1">
        <v>13.46</v>
      </c>
    </row>
    <row r="96" spans="1:10" ht="12.75">
      <c r="A96" s="18"/>
      <c r="B96" s="18"/>
      <c r="F96" s="6"/>
      <c r="G96" s="6">
        <f>IF(OR(model!$C$3&lt;&gt;"",model!$C$6&lt;&gt;"",model!$C$7&lt;&gt;"",$A95=""),1000000,4*model!$B$7*$A95*60/(model!$B$6*model!$B$3^2))</f>
        <v>1000000</v>
      </c>
      <c r="H96" s="6">
        <f>IF(OR(model!$C$7&lt;&gt;"",model!$F$2="",$B95=""),100,4*PI()*$B95*model!$B$7/model!$F$2)</f>
        <v>100</v>
      </c>
      <c r="I96" s="1">
        <v>1176470.5882352942</v>
      </c>
      <c r="J96" s="1">
        <v>13.4</v>
      </c>
    </row>
    <row r="97" spans="1:10" ht="12.75">
      <c r="A97" s="18"/>
      <c r="B97" s="18"/>
      <c r="F97" s="6"/>
      <c r="G97" s="6">
        <f>IF(OR(model!$C$3&lt;&gt;"",model!$C$6&lt;&gt;"",model!$C$7&lt;&gt;"",$A96=""),1000000,4*model!$B$7*$A96*60/(model!$B$6*model!$B$3^2))</f>
        <v>1000000</v>
      </c>
      <c r="H97" s="6">
        <f>IF(OR(model!$C$7&lt;&gt;"",model!$F$2="",$B96=""),100,4*PI()*$B96*model!$B$7/model!$F$2)</f>
        <v>100</v>
      </c>
      <c r="I97" s="1">
        <v>1111111.1111111112</v>
      </c>
      <c r="J97" s="1">
        <v>13.34</v>
      </c>
    </row>
    <row r="98" spans="1:10" ht="12.75">
      <c r="A98" s="18"/>
      <c r="B98" s="18"/>
      <c r="F98" s="6"/>
      <c r="G98" s="6">
        <f>IF(OR(model!$C$3&lt;&gt;"",model!$C$6&lt;&gt;"",model!$C$7&lt;&gt;"",$A97=""),1000000,4*model!$B$7*$A97*60/(model!$B$6*model!$B$3^2))</f>
        <v>1000000</v>
      </c>
      <c r="H98" s="6">
        <f>IF(OR(model!$C$7&lt;&gt;"",model!$F$2="",$B97=""),100,4*PI()*$B97*model!$B$7/model!$F$2)</f>
        <v>100</v>
      </c>
      <c r="I98" s="1">
        <v>1052631.5789473683</v>
      </c>
      <c r="J98" s="1">
        <v>13.29</v>
      </c>
    </row>
    <row r="99" spans="1:10" ht="12.75">
      <c r="A99" s="18"/>
      <c r="B99" s="18"/>
      <c r="F99" s="6"/>
      <c r="G99" s="6">
        <f>IF(OR(model!$C$3&lt;&gt;"",model!$C$6&lt;&gt;"",model!$C$7&lt;&gt;"",$A98=""),1000000,4*model!$B$7*$A98*60/(model!$B$6*model!$B$3^2))</f>
        <v>1000000</v>
      </c>
      <c r="H99" s="6">
        <f>IF(OR(model!$C$7&lt;&gt;"",model!$F$2="",$B98=""),100,4*PI()*$B98*model!$B$7/model!$F$2)</f>
        <v>100</v>
      </c>
      <c r="I99" s="1">
        <v>1000000</v>
      </c>
      <c r="J99" s="1">
        <v>13.24</v>
      </c>
    </row>
    <row r="100" spans="1:10" ht="12.75">
      <c r="A100" s="18"/>
      <c r="B100" s="18"/>
      <c r="F100" s="6"/>
      <c r="G100" s="6">
        <f>IF(OR(model!$C$3&lt;&gt;"",model!$C$6&lt;&gt;"",model!$C$7&lt;&gt;"",$A99=""),1000000,4*model!$B$7*$A99*60/(model!$B$6*model!$B$3^2))</f>
        <v>1000000</v>
      </c>
      <c r="H100" s="6">
        <f>IF(OR(model!$C$7&lt;&gt;"",model!$F$2="",$B99=""),100,4*PI()*$B99*model!$B$7/model!$F$2)</f>
        <v>100</v>
      </c>
      <c r="I100" s="1">
        <v>833333.3333333334</v>
      </c>
      <c r="J100" s="1">
        <v>13.06</v>
      </c>
    </row>
    <row r="101" spans="1:10" ht="12.75">
      <c r="A101" s="18"/>
      <c r="B101" s="18"/>
      <c r="F101" s="6"/>
      <c r="G101" s="6">
        <f>IF(OR(model!$C$3&lt;&gt;"",model!$C$6&lt;&gt;"",model!$C$7&lt;&gt;"",$A100=""),1000000,4*model!$B$7*$A100*60/(model!$B$6*model!$B$3^2))</f>
        <v>1000000</v>
      </c>
      <c r="H101" s="6">
        <f>IF(OR(model!$C$7&lt;&gt;"",model!$F$2="",$B100=""),100,4*PI()*$B100*model!$B$7/model!$F$2)</f>
        <v>100</v>
      </c>
      <c r="I101" s="1">
        <v>714285.7142857143</v>
      </c>
      <c r="J101" s="1">
        <v>12.9</v>
      </c>
    </row>
    <row r="102" spans="1:10" ht="12.75">
      <c r="A102" s="18"/>
      <c r="B102" s="18"/>
      <c r="F102" s="6"/>
      <c r="G102" s="6">
        <f>IF(OR(model!$C$3&lt;&gt;"",model!$C$6&lt;&gt;"",model!$C$7&lt;&gt;"",$A101=""),1000000,4*model!$B$7*$A101*60/(model!$B$6*model!$B$3^2))</f>
        <v>1000000</v>
      </c>
      <c r="H102" s="6">
        <f>IF(OR(model!$C$7&lt;&gt;"",model!$F$2="",$B101=""),100,4*PI()*$B101*model!$B$7/model!$F$2)</f>
        <v>100</v>
      </c>
      <c r="I102" s="1">
        <v>625000</v>
      </c>
      <c r="J102" s="1">
        <v>12.77</v>
      </c>
    </row>
    <row r="103" spans="1:10" ht="12.75">
      <c r="A103" s="18"/>
      <c r="B103" s="18"/>
      <c r="F103" s="6"/>
      <c r="G103" s="6">
        <f>IF(OR(model!$C$3&lt;&gt;"",model!$C$6&lt;&gt;"",model!$C$7&lt;&gt;"",$A102=""),1000000,4*model!$B$7*$A102*60/(model!$B$6*model!$B$3^2))</f>
        <v>1000000</v>
      </c>
      <c r="H103" s="6">
        <f>IF(OR(model!$C$7&lt;&gt;"",model!$F$2="",$B102=""),100,4*PI()*$B102*model!$B$7/model!$F$2)</f>
        <v>100</v>
      </c>
      <c r="I103" s="1">
        <v>555555.5555555556</v>
      </c>
      <c r="J103" s="1">
        <v>12.65</v>
      </c>
    </row>
    <row r="104" spans="1:10" ht="12.75">
      <c r="A104" s="18"/>
      <c r="B104" s="18"/>
      <c r="F104" s="6"/>
      <c r="G104" s="6">
        <f>IF(OR(model!$C$3&lt;&gt;"",model!$C$6&lt;&gt;"",model!$C$7&lt;&gt;"",$A103=""),1000000,4*model!$B$7*$A103*60/(model!$B$6*model!$B$3^2))</f>
        <v>1000000</v>
      </c>
      <c r="H104" s="6">
        <f>IF(OR(model!$C$7&lt;&gt;"",model!$F$2="",$B103=""),100,4*PI()*$B103*model!$B$7/model!$F$2)</f>
        <v>100</v>
      </c>
      <c r="I104" s="1">
        <v>500000</v>
      </c>
      <c r="J104" s="1">
        <v>12.55</v>
      </c>
    </row>
    <row r="105" spans="1:10" ht="12.75">
      <c r="A105" s="18"/>
      <c r="B105" s="18"/>
      <c r="F105" s="6"/>
      <c r="G105" s="6">
        <f>IF(OR(model!$C$3&lt;&gt;"",model!$C$6&lt;&gt;"",model!$C$7&lt;&gt;"",$A104=""),1000000,4*model!$B$7*$A104*60/(model!$B$6*model!$B$3^2))</f>
        <v>1000000</v>
      </c>
      <c r="H105" s="6">
        <f>IF(OR(model!$C$7&lt;&gt;"",model!$F$2="",$B104=""),100,4*PI()*$B104*model!$B$7/model!$F$2)</f>
        <v>100</v>
      </c>
      <c r="I105" s="1">
        <v>454545.4545454546</v>
      </c>
      <c r="J105" s="1">
        <v>12.45</v>
      </c>
    </row>
    <row r="106" spans="1:10" ht="12.75">
      <c r="A106" s="18"/>
      <c r="B106" s="18"/>
      <c r="F106" s="6"/>
      <c r="G106" s="6">
        <f>IF(OR(model!$C$3&lt;&gt;"",model!$C$6&lt;&gt;"",model!$C$7&lt;&gt;"",$A105=""),1000000,4*model!$B$7*$A105*60/(model!$B$6*model!$B$3^2))</f>
        <v>1000000</v>
      </c>
      <c r="H106" s="6">
        <f>IF(OR(model!$C$7&lt;&gt;"",model!$F$2="",$B105=""),100,4*PI()*$B105*model!$B$7/model!$F$2)</f>
        <v>100</v>
      </c>
      <c r="I106" s="1">
        <v>416666.6666666667</v>
      </c>
      <c r="J106" s="1">
        <v>12.36</v>
      </c>
    </row>
    <row r="107" spans="1:10" ht="12.75">
      <c r="A107" s="18"/>
      <c r="B107" s="18"/>
      <c r="F107" s="6"/>
      <c r="G107" s="6">
        <f>IF(OR(model!$C$3&lt;&gt;"",model!$C$6&lt;&gt;"",model!$C$7&lt;&gt;"",$A106=""),1000000,4*model!$B$7*$A106*60/(model!$B$6*model!$B$3^2))</f>
        <v>1000000</v>
      </c>
      <c r="H107" s="6">
        <f>IF(OR(model!$C$7&lt;&gt;"",model!$F$2="",$B106=""),100,4*PI()*$B106*model!$B$7/model!$F$2)</f>
        <v>100</v>
      </c>
      <c r="I107" s="1">
        <v>384615.3846153846</v>
      </c>
      <c r="J107" s="1">
        <v>12.28</v>
      </c>
    </row>
    <row r="108" spans="1:10" ht="12.75">
      <c r="A108" s="18"/>
      <c r="B108" s="18"/>
      <c r="F108" s="6"/>
      <c r="G108" s="6">
        <f>IF(OR(model!$C$3&lt;&gt;"",model!$C$6&lt;&gt;"",model!$C$7&lt;&gt;"",$A107=""),1000000,4*model!$B$7*$A107*60/(model!$B$6*model!$B$3^2))</f>
        <v>1000000</v>
      </c>
      <c r="H108" s="6">
        <f>IF(OR(model!$C$7&lt;&gt;"",model!$F$2="",$B107=""),100,4*PI()*$B107*model!$B$7/model!$F$2)</f>
        <v>100</v>
      </c>
      <c r="I108" s="1">
        <v>357142.8571428571</v>
      </c>
      <c r="J108" s="1">
        <v>12.21</v>
      </c>
    </row>
    <row r="109" spans="1:10" ht="12.75">
      <c r="A109" s="18"/>
      <c r="B109" s="18"/>
      <c r="F109" s="6"/>
      <c r="G109" s="6">
        <f>IF(OR(model!$C$3&lt;&gt;"",model!$C$6&lt;&gt;"",model!$C$7&lt;&gt;"",$A108=""),1000000,4*model!$B$7*$A108*60/(model!$B$6*model!$B$3^2))</f>
        <v>1000000</v>
      </c>
      <c r="H109" s="6">
        <f>IF(OR(model!$C$7&lt;&gt;"",model!$F$2="",$B108=""),100,4*PI()*$B108*model!$B$7/model!$F$2)</f>
        <v>100</v>
      </c>
      <c r="I109" s="1">
        <v>333333.33333333326</v>
      </c>
      <c r="J109" s="1">
        <v>12.14</v>
      </c>
    </row>
    <row r="110" spans="1:10" ht="12.75">
      <c r="A110" s="18"/>
      <c r="B110" s="18"/>
      <c r="F110" s="6"/>
      <c r="G110" s="6">
        <f>IF(OR(model!$C$3&lt;&gt;"",model!$C$6&lt;&gt;"",model!$C$7&lt;&gt;"",$A109=""),1000000,4*model!$B$7*$A109*60/(model!$B$6*model!$B$3^2))</f>
        <v>1000000</v>
      </c>
      <c r="H110" s="6">
        <f>IF(OR(model!$C$7&lt;&gt;"",model!$F$2="",$B109=""),100,4*PI()*$B109*model!$B$7/model!$F$2)</f>
        <v>100</v>
      </c>
      <c r="I110" s="1">
        <v>285714.2857142857</v>
      </c>
      <c r="J110" s="1">
        <v>11.99</v>
      </c>
    </row>
    <row r="111" spans="1:10" ht="12.75">
      <c r="A111" s="18"/>
      <c r="B111" s="18"/>
      <c r="F111" s="6"/>
      <c r="G111" s="6">
        <f>IF(OR(model!$C$3&lt;&gt;"",model!$C$6&lt;&gt;"",model!$C$7&lt;&gt;"",$A110=""),1000000,4*model!$B$7*$A110*60/(model!$B$6*model!$B$3^2))</f>
        <v>1000000</v>
      </c>
      <c r="H111" s="6">
        <f>IF(OR(model!$C$7&lt;&gt;"",model!$F$2="",$B110=""),100,4*PI()*$B110*model!$B$7/model!$F$2)</f>
        <v>100</v>
      </c>
      <c r="I111" s="1">
        <v>250000</v>
      </c>
      <c r="J111" s="1">
        <v>11.85</v>
      </c>
    </row>
    <row r="112" spans="1:10" ht="12.75">
      <c r="A112" s="18"/>
      <c r="B112" s="18"/>
      <c r="F112" s="6"/>
      <c r="G112" s="6">
        <f>IF(OR(model!$C$3&lt;&gt;"",model!$C$6&lt;&gt;"",model!$C$7&lt;&gt;"",$A111=""),1000000,4*model!$B$7*$A111*60/(model!$B$6*model!$B$3^2))</f>
        <v>1000000</v>
      </c>
      <c r="H112" s="6">
        <f>IF(OR(model!$C$7&lt;&gt;"",model!$F$2="",$B111=""),100,4*PI()*$B111*model!$B$7/model!$F$2)</f>
        <v>100</v>
      </c>
      <c r="I112" s="1">
        <v>222222.22222222222</v>
      </c>
      <c r="J112" s="1">
        <v>11.73</v>
      </c>
    </row>
    <row r="113" spans="1:10" ht="12.75">
      <c r="A113" s="18"/>
      <c r="B113" s="18"/>
      <c r="F113" s="6"/>
      <c r="G113" s="6">
        <f>IF(OR(model!$C$3&lt;&gt;"",model!$C$6&lt;&gt;"",model!$C$7&lt;&gt;"",$A112=""),1000000,4*model!$B$7*$A112*60/(model!$B$6*model!$B$3^2))</f>
        <v>1000000</v>
      </c>
      <c r="H113" s="6">
        <f>IF(OR(model!$C$7&lt;&gt;"",model!$F$2="",$B112=""),100,4*PI()*$B112*model!$B$7/model!$F$2)</f>
        <v>100</v>
      </c>
      <c r="I113" s="1">
        <v>200000</v>
      </c>
      <c r="J113" s="1">
        <v>11.63</v>
      </c>
    </row>
    <row r="114" spans="1:10" ht="12.75">
      <c r="A114" s="18"/>
      <c r="B114" s="18"/>
      <c r="F114" s="6"/>
      <c r="G114" s="6">
        <f>IF(OR(model!$C$3&lt;&gt;"",model!$C$6&lt;&gt;"",model!$C$7&lt;&gt;"",$A113=""),1000000,4*model!$B$7*$A113*60/(model!$B$6*model!$B$3^2))</f>
        <v>1000000</v>
      </c>
      <c r="H114" s="6">
        <f>IF(OR(model!$C$7&lt;&gt;"",model!$F$2="",$B113=""),100,4*PI()*$B113*model!$B$7/model!$F$2)</f>
        <v>100</v>
      </c>
      <c r="I114" s="1">
        <v>181818.18181818182</v>
      </c>
      <c r="J114" s="1">
        <v>11.53</v>
      </c>
    </row>
    <row r="115" spans="1:10" ht="12.75">
      <c r="A115" s="18"/>
      <c r="B115" s="18"/>
      <c r="F115" s="6"/>
      <c r="G115" s="6">
        <f>IF(OR(model!$C$3&lt;&gt;"",model!$C$6&lt;&gt;"",model!$C$7&lt;&gt;"",$A114=""),1000000,4*model!$B$7*$A114*60/(model!$B$6*model!$B$3^2))</f>
        <v>1000000</v>
      </c>
      <c r="H115" s="6">
        <f>IF(OR(model!$C$7&lt;&gt;"",model!$F$2="",$B114=""),100,4*PI()*$B114*model!$B$7/model!$F$2)</f>
        <v>100</v>
      </c>
      <c r="I115" s="1">
        <v>166666.66666666666</v>
      </c>
      <c r="J115" s="1">
        <v>11.45</v>
      </c>
    </row>
    <row r="116" spans="1:10" ht="12.75">
      <c r="A116" s="18"/>
      <c r="B116" s="18"/>
      <c r="F116" s="6"/>
      <c r="G116" s="6">
        <f>IF(OR(model!$C$3&lt;&gt;"",model!$C$6&lt;&gt;"",model!$C$7&lt;&gt;"",$A115=""),1000000,4*model!$B$7*$A115*60/(model!$B$6*model!$B$3^2))</f>
        <v>1000000</v>
      </c>
      <c r="H116" s="6">
        <f>IF(OR(model!$C$7&lt;&gt;"",model!$F$2="",$B115=""),100,4*PI()*$B115*model!$B$7/model!$F$2)</f>
        <v>100</v>
      </c>
      <c r="I116" s="1">
        <v>153846.15384615384</v>
      </c>
      <c r="J116" s="1">
        <v>11.37</v>
      </c>
    </row>
    <row r="117" spans="1:10" ht="12.75">
      <c r="A117" s="18"/>
      <c r="B117" s="18"/>
      <c r="F117" s="6"/>
      <c r="G117" s="6">
        <f>IF(OR(model!$C$3&lt;&gt;"",model!$C$6&lt;&gt;"",model!$C$7&lt;&gt;"",$A116=""),1000000,4*model!$B$7*$A116*60/(model!$B$6*model!$B$3^2))</f>
        <v>1000000</v>
      </c>
      <c r="H117" s="6">
        <f>IF(OR(model!$C$7&lt;&gt;"",model!$F$2="",$B116=""),100,4*PI()*$B116*model!$B$7/model!$F$2)</f>
        <v>100</v>
      </c>
      <c r="I117" s="1">
        <v>142857.14285714287</v>
      </c>
      <c r="J117" s="1">
        <v>11.29</v>
      </c>
    </row>
    <row r="118" spans="1:10" ht="12.75">
      <c r="A118" s="18"/>
      <c r="B118" s="18"/>
      <c r="F118" s="6"/>
      <c r="G118" s="6">
        <f>IF(OR(model!$C$3&lt;&gt;"",model!$C$6&lt;&gt;"",model!$C$7&lt;&gt;"",$A117=""),1000000,4*model!$B$7*$A117*60/(model!$B$6*model!$B$3^2))</f>
        <v>1000000</v>
      </c>
      <c r="H118" s="6">
        <f>IF(OR(model!$C$7&lt;&gt;"",model!$F$2="",$B117=""),100,4*PI()*$B117*model!$B$7/model!$F$2)</f>
        <v>100</v>
      </c>
      <c r="I118" s="1">
        <v>133333.33333333334</v>
      </c>
      <c r="J118" s="1">
        <v>11.22</v>
      </c>
    </row>
    <row r="119" spans="1:10" ht="12.75">
      <c r="A119" s="18"/>
      <c r="B119" s="18"/>
      <c r="F119" s="6"/>
      <c r="G119" s="6">
        <f>IF(OR(model!$C$3&lt;&gt;"",model!$C$6&lt;&gt;"",model!$C$7&lt;&gt;"",$A118=""),1000000,4*model!$B$7*$A118*60/(model!$B$6*model!$B$3^2))</f>
        <v>1000000</v>
      </c>
      <c r="H119" s="6">
        <f>IF(OR(model!$C$7&lt;&gt;"",model!$F$2="",$B118=""),100,4*PI()*$B118*model!$B$7/model!$F$2)</f>
        <v>100</v>
      </c>
      <c r="I119" s="1">
        <v>125000</v>
      </c>
      <c r="J119" s="1">
        <v>11.16</v>
      </c>
    </row>
    <row r="120" spans="1:10" ht="12.75">
      <c r="A120" s="18"/>
      <c r="B120" s="18"/>
      <c r="F120" s="6"/>
      <c r="G120" s="6">
        <f>IF(OR(model!$C$3&lt;&gt;"",model!$C$6&lt;&gt;"",model!$C$7&lt;&gt;"",$A119=""),1000000,4*model!$B$7*$A119*60/(model!$B$6*model!$B$3^2))</f>
        <v>1000000</v>
      </c>
      <c r="H120" s="6">
        <f>IF(OR(model!$C$7&lt;&gt;"",model!$F$2="",$B119=""),100,4*PI()*$B119*model!$B$7/model!$F$2)</f>
        <v>100</v>
      </c>
      <c r="I120" s="1">
        <v>117647.05882352941</v>
      </c>
      <c r="J120" s="1">
        <v>11.1</v>
      </c>
    </row>
    <row r="121" spans="1:10" ht="12.75">
      <c r="A121" s="18"/>
      <c r="B121" s="18"/>
      <c r="F121" s="6"/>
      <c r="G121" s="6">
        <f>IF(OR(model!$C$3&lt;&gt;"",model!$C$6&lt;&gt;"",model!$C$7&lt;&gt;"",$A120=""),1000000,4*model!$B$7*$A120*60/(model!$B$6*model!$B$3^2))</f>
        <v>1000000</v>
      </c>
      <c r="H121" s="6">
        <f>IF(OR(model!$C$7&lt;&gt;"",model!$F$2="",$B120=""),100,4*PI()*$B120*model!$B$7/model!$F$2)</f>
        <v>100</v>
      </c>
      <c r="I121" s="1">
        <v>111111.11111111111</v>
      </c>
      <c r="J121" s="1">
        <v>11.04</v>
      </c>
    </row>
    <row r="122" spans="1:10" ht="12.75">
      <c r="A122" s="18"/>
      <c r="B122" s="18"/>
      <c r="F122" s="6"/>
      <c r="G122" s="6">
        <f>IF(OR(model!$C$3&lt;&gt;"",model!$C$6&lt;&gt;"",model!$C$7&lt;&gt;"",$A121=""),1000000,4*model!$B$7*$A121*60/(model!$B$6*model!$B$3^2))</f>
        <v>1000000</v>
      </c>
      <c r="H122" s="6">
        <f>IF(OR(model!$C$7&lt;&gt;"",model!$F$2="",$B121=""),100,4*PI()*$B121*model!$B$7/model!$F$2)</f>
        <v>100</v>
      </c>
      <c r="I122" s="1">
        <v>105263.15789473685</v>
      </c>
      <c r="J122" s="1">
        <v>10.99</v>
      </c>
    </row>
    <row r="123" spans="1:10" ht="12.75">
      <c r="A123" s="18"/>
      <c r="B123" s="18"/>
      <c r="F123" s="6"/>
      <c r="G123" s="6">
        <f>IF(OR(model!$C$3&lt;&gt;"",model!$C$6&lt;&gt;"",model!$C$7&lt;&gt;"",$A122=""),1000000,4*model!$B$7*$A122*60/(model!$B$6*model!$B$3^2))</f>
        <v>1000000</v>
      </c>
      <c r="H123" s="6">
        <f>IF(OR(model!$C$7&lt;&gt;"",model!$F$2="",$B122=""),100,4*PI()*$B122*model!$B$7/model!$F$2)</f>
        <v>100</v>
      </c>
      <c r="I123" s="1">
        <v>100000</v>
      </c>
      <c r="J123" s="1">
        <v>10.94</v>
      </c>
    </row>
    <row r="124" spans="1:10" ht="12.75">
      <c r="A124" s="18"/>
      <c r="B124" s="18"/>
      <c r="F124" s="6"/>
      <c r="G124" s="6">
        <f>IF(OR(model!$C$3&lt;&gt;"",model!$C$6&lt;&gt;"",model!$C$7&lt;&gt;"",$A123=""),1000000,4*model!$B$7*$A123*60/(model!$B$6*model!$B$3^2))</f>
        <v>1000000</v>
      </c>
      <c r="H124" s="6">
        <f>IF(OR(model!$C$7&lt;&gt;"",model!$F$2="",$B123=""),100,4*PI()*$B123*model!$B$7/model!$F$2)</f>
        <v>100</v>
      </c>
      <c r="I124" s="1">
        <v>83333.33333333333</v>
      </c>
      <c r="J124" s="1">
        <v>10.75</v>
      </c>
    </row>
    <row r="125" spans="1:10" ht="12.75">
      <c r="A125" s="18"/>
      <c r="B125" s="18"/>
      <c r="F125" s="6"/>
      <c r="G125" s="6">
        <f>IF(OR(model!$C$3&lt;&gt;"",model!$C$6&lt;&gt;"",model!$C$7&lt;&gt;"",$A124=""),1000000,4*model!$B$7*$A124*60/(model!$B$6*model!$B$3^2))</f>
        <v>1000000</v>
      </c>
      <c r="H125" s="6">
        <f>IF(OR(model!$C$7&lt;&gt;"",model!$F$2="",$B124=""),100,4*PI()*$B124*model!$B$7/model!$F$2)</f>
        <v>100</v>
      </c>
      <c r="I125" s="1">
        <v>71428.57142857143</v>
      </c>
      <c r="J125" s="1">
        <v>10.6</v>
      </c>
    </row>
    <row r="126" spans="1:10" ht="12.75">
      <c r="A126" s="18"/>
      <c r="B126" s="18"/>
      <c r="F126" s="6"/>
      <c r="G126" s="6">
        <f>IF(OR(model!$C$3&lt;&gt;"",model!$C$6&lt;&gt;"",model!$C$7&lt;&gt;"",$A125=""),1000000,4*model!$B$7*$A125*60/(model!$B$6*model!$B$3^2))</f>
        <v>1000000</v>
      </c>
      <c r="H126" s="6">
        <f>IF(OR(model!$C$7&lt;&gt;"",model!$F$2="",$B125=""),100,4*PI()*$B125*model!$B$7/model!$F$2)</f>
        <v>100</v>
      </c>
      <c r="I126" s="1">
        <v>62500</v>
      </c>
      <c r="J126" s="1">
        <v>10.47</v>
      </c>
    </row>
    <row r="127" spans="1:10" ht="12.75">
      <c r="A127" s="18"/>
      <c r="B127" s="18"/>
      <c r="F127" s="6"/>
      <c r="G127" s="6">
        <f>IF(OR(model!$C$3&lt;&gt;"",model!$C$6&lt;&gt;"",model!$C$7&lt;&gt;"",$A126=""),1000000,4*model!$B$7*$A126*60/(model!$B$6*model!$B$3^2))</f>
        <v>1000000</v>
      </c>
      <c r="H127" s="6">
        <f>IF(OR(model!$C$7&lt;&gt;"",model!$F$2="",$B126=""),100,4*PI()*$B126*model!$B$7/model!$F$2)</f>
        <v>100</v>
      </c>
      <c r="I127" s="1">
        <v>55555.555555555555</v>
      </c>
      <c r="J127" s="1">
        <v>10.35</v>
      </c>
    </row>
    <row r="128" spans="1:10" ht="12.75">
      <c r="A128" s="18"/>
      <c r="B128" s="18"/>
      <c r="F128" s="6"/>
      <c r="G128" s="6">
        <f>IF(OR(model!$C$3&lt;&gt;"",model!$C$6&lt;&gt;"",model!$C$7&lt;&gt;"",$A127=""),1000000,4*model!$B$7*$A127*60/(model!$B$6*model!$B$3^2))</f>
        <v>1000000</v>
      </c>
      <c r="H128" s="6">
        <f>IF(OR(model!$C$7&lt;&gt;"",model!$F$2="",$B127=""),100,4*PI()*$B127*model!$B$7/model!$F$2)</f>
        <v>100</v>
      </c>
      <c r="I128" s="1">
        <v>50000</v>
      </c>
      <c r="J128" s="1">
        <v>10.24</v>
      </c>
    </row>
    <row r="129" spans="1:10" ht="12.75">
      <c r="A129" s="18"/>
      <c r="B129" s="18"/>
      <c r="F129" s="6"/>
      <c r="G129" s="6">
        <f>IF(OR(model!$C$3&lt;&gt;"",model!$C$6&lt;&gt;"",model!$C$7&lt;&gt;"",$A128=""),1000000,4*model!$B$7*$A128*60/(model!$B$6*model!$B$3^2))</f>
        <v>1000000</v>
      </c>
      <c r="H129" s="6">
        <f>IF(OR(model!$C$7&lt;&gt;"",model!$F$2="",$B128=""),100,4*PI()*$B128*model!$B$7/model!$F$2)</f>
        <v>100</v>
      </c>
      <c r="I129" s="1">
        <v>45454.545454545456</v>
      </c>
      <c r="J129" s="1">
        <v>10.15</v>
      </c>
    </row>
    <row r="130" spans="1:10" ht="12.75">
      <c r="A130" s="18"/>
      <c r="B130" s="18"/>
      <c r="F130" s="6"/>
      <c r="G130" s="6">
        <f>IF(OR(model!$C$3&lt;&gt;"",model!$C$6&lt;&gt;"",model!$C$7&lt;&gt;"",$A129=""),1000000,4*model!$B$7*$A129*60/(model!$B$6*model!$B$3^2))</f>
        <v>1000000</v>
      </c>
      <c r="H130" s="6">
        <f>IF(OR(model!$C$7&lt;&gt;"",model!$F$2="",$B129=""),100,4*PI()*$B129*model!$B$7/model!$F$2)</f>
        <v>100</v>
      </c>
      <c r="I130" s="1">
        <v>41666.666666666664</v>
      </c>
      <c r="J130" s="1">
        <v>10.06</v>
      </c>
    </row>
    <row r="131" spans="1:10" ht="12.75">
      <c r="A131" s="18"/>
      <c r="B131" s="18"/>
      <c r="F131" s="6"/>
      <c r="G131" s="6">
        <f>IF(OR(model!$C$3&lt;&gt;"",model!$C$6&lt;&gt;"",model!$C$7&lt;&gt;"",$A130=""),1000000,4*model!$B$7*$A130*60/(model!$B$6*model!$B$3^2))</f>
        <v>1000000</v>
      </c>
      <c r="H131" s="6">
        <f>IF(OR(model!$C$7&lt;&gt;"",model!$F$2="",$B130=""),100,4*PI()*$B130*model!$B$7/model!$F$2)</f>
        <v>100</v>
      </c>
      <c r="I131" s="1">
        <v>38461.53846153846</v>
      </c>
      <c r="J131" s="1">
        <v>9.98</v>
      </c>
    </row>
    <row r="132" spans="1:10" ht="12.75">
      <c r="A132" s="18"/>
      <c r="B132" s="18"/>
      <c r="F132" s="6"/>
      <c r="G132" s="6">
        <f>IF(OR(model!$C$3&lt;&gt;"",model!$C$6&lt;&gt;"",model!$C$7&lt;&gt;"",$A131=""),1000000,4*model!$B$7*$A131*60/(model!$B$6*model!$B$3^2))</f>
        <v>1000000</v>
      </c>
      <c r="H132" s="6">
        <f>IF(OR(model!$C$7&lt;&gt;"",model!$F$2="",$B131=""),100,4*PI()*$B131*model!$B$7/model!$F$2)</f>
        <v>100</v>
      </c>
      <c r="I132" s="1">
        <v>35714.2857142857</v>
      </c>
      <c r="J132" s="1">
        <v>9.906</v>
      </c>
    </row>
    <row r="133" spans="1:10" ht="12.75">
      <c r="A133" s="18"/>
      <c r="B133" s="18"/>
      <c r="F133" s="6"/>
      <c r="G133" s="6">
        <f>IF(OR(model!$C$3&lt;&gt;"",model!$C$6&lt;&gt;"",model!$C$7&lt;&gt;"",$A132=""),1000000,4*model!$B$7*$A132*60/(model!$B$6*model!$B$3^2))</f>
        <v>1000000</v>
      </c>
      <c r="H133" s="6">
        <f>IF(OR(model!$C$7&lt;&gt;"",model!$F$2="",$B132=""),100,4*PI()*$B132*model!$B$7/model!$F$2)</f>
        <v>100</v>
      </c>
      <c r="I133" s="1">
        <v>33333.33333333333</v>
      </c>
      <c r="J133" s="1">
        <v>9.837</v>
      </c>
    </row>
    <row r="134" spans="1:10" ht="12.75">
      <c r="A134" s="18"/>
      <c r="B134" s="18"/>
      <c r="F134" s="6"/>
      <c r="G134" s="6">
        <f>IF(OR(model!$C$3&lt;&gt;"",model!$C$6&lt;&gt;"",model!$C$7&lt;&gt;"",$A133=""),1000000,4*model!$B$7*$A133*60/(model!$B$6*model!$B$3^2))</f>
        <v>1000000</v>
      </c>
      <c r="H134" s="6">
        <f>IF(OR(model!$C$7&lt;&gt;"",model!$F$2="",$B133=""),100,4*PI()*$B133*model!$B$7/model!$F$2)</f>
        <v>100</v>
      </c>
      <c r="I134" s="1">
        <v>28571.42857142856</v>
      </c>
      <c r="J134" s="1">
        <v>9.683</v>
      </c>
    </row>
    <row r="135" spans="1:10" ht="12.75">
      <c r="A135" s="18"/>
      <c r="B135" s="18"/>
      <c r="F135" s="6"/>
      <c r="G135" s="6">
        <f>IF(OR(model!$C$3&lt;&gt;"",model!$C$6&lt;&gt;"",model!$C$7&lt;&gt;"",$A134=""),1000000,4*model!$B$7*$A134*60/(model!$B$6*model!$B$3^2))</f>
        <v>1000000</v>
      </c>
      <c r="H135" s="6">
        <f>IF(OR(model!$C$7&lt;&gt;"",model!$F$2="",$B134=""),100,4*PI()*$B134*model!$B$7/model!$F$2)</f>
        <v>100</v>
      </c>
      <c r="I135" s="1">
        <v>25000</v>
      </c>
      <c r="J135" s="1">
        <v>9.55</v>
      </c>
    </row>
    <row r="136" spans="1:10" ht="12.75">
      <c r="A136" s="18"/>
      <c r="B136" s="18"/>
      <c r="F136" s="6"/>
      <c r="G136" s="6">
        <f>IF(OR(model!$C$3&lt;&gt;"",model!$C$6&lt;&gt;"",model!$C$7&lt;&gt;"",$A135=""),1000000,4*model!$B$7*$A135*60/(model!$B$6*model!$B$3^2))</f>
        <v>1000000</v>
      </c>
      <c r="H136" s="6">
        <f>IF(OR(model!$C$7&lt;&gt;"",model!$F$2="",$B135=""),100,4*PI()*$B135*model!$B$7/model!$F$2)</f>
        <v>100</v>
      </c>
      <c r="I136" s="1">
        <v>22222.222222222223</v>
      </c>
      <c r="J136" s="1">
        <v>9.432</v>
      </c>
    </row>
    <row r="137" spans="1:10" ht="12.75">
      <c r="A137" s="18"/>
      <c r="B137" s="18"/>
      <c r="F137" s="6"/>
      <c r="G137" s="6">
        <f>IF(OR(model!$C$3&lt;&gt;"",model!$C$6&lt;&gt;"",model!$C$7&lt;&gt;"",$A136=""),1000000,4*model!$B$7*$A136*60/(model!$B$6*model!$B$3^2))</f>
        <v>1000000</v>
      </c>
      <c r="H137" s="6">
        <f>IF(OR(model!$C$7&lt;&gt;"",model!$F$2="",$B136=""),100,4*PI()*$B136*model!$B$7/model!$F$2)</f>
        <v>100</v>
      </c>
      <c r="I137" s="1">
        <v>20000</v>
      </c>
      <c r="J137" s="1">
        <v>9.326</v>
      </c>
    </row>
    <row r="138" spans="1:10" ht="12.75">
      <c r="A138" s="18"/>
      <c r="B138" s="18"/>
      <c r="F138" s="6"/>
      <c r="G138" s="6">
        <f>IF(OR(model!$C$3&lt;&gt;"",model!$C$6&lt;&gt;"",model!$C$7&lt;&gt;"",$A137=""),1000000,4*model!$B$7*$A137*60/(model!$B$6*model!$B$3^2))</f>
        <v>1000000</v>
      </c>
      <c r="H138" s="6">
        <f>IF(OR(model!$C$7&lt;&gt;"",model!$F$2="",$B137=""),100,4*PI()*$B137*model!$B$7/model!$F$2)</f>
        <v>100</v>
      </c>
      <c r="I138" s="1">
        <v>18181.81818181818</v>
      </c>
      <c r="J138" s="1">
        <v>9.231</v>
      </c>
    </row>
    <row r="139" spans="1:10" ht="12.75">
      <c r="A139" s="18"/>
      <c r="B139" s="18"/>
      <c r="F139" s="6"/>
      <c r="G139" s="6">
        <f>IF(OR(model!$C$3&lt;&gt;"",model!$C$6&lt;&gt;"",model!$C$7&lt;&gt;"",$A138=""),1000000,4*model!$B$7*$A138*60/(model!$B$6*model!$B$3^2))</f>
        <v>1000000</v>
      </c>
      <c r="H139" s="6">
        <f>IF(OR(model!$C$7&lt;&gt;"",model!$F$2="",$B138=""),100,4*PI()*$B138*model!$B$7/model!$F$2)</f>
        <v>100</v>
      </c>
      <c r="I139" s="1">
        <v>16666.666666666664</v>
      </c>
      <c r="J139" s="1">
        <v>9.144</v>
      </c>
    </row>
    <row r="140" spans="1:10" ht="12.75">
      <c r="A140" s="18"/>
      <c r="B140" s="18"/>
      <c r="F140" s="6"/>
      <c r="G140" s="6">
        <f>IF(OR(model!$C$3&lt;&gt;"",model!$C$6&lt;&gt;"",model!$C$7&lt;&gt;"",$A139=""),1000000,4*model!$B$7*$A139*60/(model!$B$6*model!$B$3^2))</f>
        <v>1000000</v>
      </c>
      <c r="H140" s="6">
        <f>IF(OR(model!$C$7&lt;&gt;"",model!$F$2="",$B139=""),100,4*PI()*$B139*model!$B$7/model!$F$2)</f>
        <v>100</v>
      </c>
      <c r="I140" s="1">
        <v>15384.615384615383</v>
      </c>
      <c r="J140" s="1">
        <v>9.064</v>
      </c>
    </row>
    <row r="141" spans="1:10" ht="12.75">
      <c r="A141" s="18"/>
      <c r="B141" s="18"/>
      <c r="F141" s="6"/>
      <c r="G141" s="6">
        <f>IF(OR(model!$C$3&lt;&gt;"",model!$C$6&lt;&gt;"",model!$C$7&lt;&gt;"",$A140=""),1000000,4*model!$B$7*$A140*60/(model!$B$6*model!$B$3^2))</f>
        <v>1000000</v>
      </c>
      <c r="H141" s="6">
        <f>IF(OR(model!$C$7&lt;&gt;"",model!$F$2="",$B140=""),100,4*PI()*$B140*model!$B$7/model!$F$2)</f>
        <v>100</v>
      </c>
      <c r="I141" s="1">
        <v>14285.714285714284</v>
      </c>
      <c r="J141" s="1">
        <v>8.99</v>
      </c>
    </row>
    <row r="142" spans="1:10" ht="12.75">
      <c r="A142" s="18"/>
      <c r="B142" s="18"/>
      <c r="F142" s="6"/>
      <c r="G142" s="6">
        <f>IF(OR(model!$C$3&lt;&gt;"",model!$C$6&lt;&gt;"",model!$C$7&lt;&gt;"",$A141=""),1000000,4*model!$B$7*$A141*60/(model!$B$6*model!$B$3^2))</f>
        <v>1000000</v>
      </c>
      <c r="H142" s="6">
        <f>IF(OR(model!$C$7&lt;&gt;"",model!$F$2="",$B141=""),100,4*PI()*$B141*model!$B$7/model!$F$2)</f>
        <v>100</v>
      </c>
      <c r="I142" s="1">
        <v>13333.333333333332</v>
      </c>
      <c r="J142" s="1">
        <v>8.921</v>
      </c>
    </row>
    <row r="143" spans="1:10" ht="12.75">
      <c r="A143" s="18"/>
      <c r="B143" s="18"/>
      <c r="F143" s="6"/>
      <c r="G143" s="6">
        <f>IF(OR(model!$C$3&lt;&gt;"",model!$C$6&lt;&gt;"",model!$C$7&lt;&gt;"",$A142=""),1000000,4*model!$B$7*$A142*60/(model!$B$6*model!$B$3^2))</f>
        <v>1000000</v>
      </c>
      <c r="H143" s="6">
        <f>IF(OR(model!$C$7&lt;&gt;"",model!$F$2="",$B142=""),100,4*PI()*$B142*model!$B$7/model!$F$2)</f>
        <v>100</v>
      </c>
      <c r="I143" s="1">
        <v>12500</v>
      </c>
      <c r="J143" s="1">
        <v>8.856</v>
      </c>
    </row>
    <row r="144" spans="1:10" ht="12.75">
      <c r="A144" s="18"/>
      <c r="B144" s="18"/>
      <c r="F144" s="6"/>
      <c r="G144" s="6">
        <f>IF(OR(model!$C$3&lt;&gt;"",model!$C$6&lt;&gt;"",model!$C$7&lt;&gt;"",$A143=""),1000000,4*model!$B$7*$A143*60/(model!$B$6*model!$B$3^2))</f>
        <v>1000000</v>
      </c>
      <c r="H144" s="6">
        <f>IF(OR(model!$C$7&lt;&gt;"",model!$F$2="",$B143=""),100,4*PI()*$B143*model!$B$7/model!$F$2)</f>
        <v>100</v>
      </c>
      <c r="I144" s="1">
        <v>11764.70588235294</v>
      </c>
      <c r="J144" s="1">
        <v>8.796</v>
      </c>
    </row>
    <row r="145" spans="1:10" ht="12.75">
      <c r="A145" s="18"/>
      <c r="B145" s="18"/>
      <c r="F145" s="6"/>
      <c r="G145" s="6">
        <f>IF(OR(model!$C$3&lt;&gt;"",model!$C$6&lt;&gt;"",model!$C$7&lt;&gt;"",$A144=""),1000000,4*model!$B$7*$A144*60/(model!$B$6*model!$B$3^2))</f>
        <v>1000000</v>
      </c>
      <c r="H145" s="6">
        <f>IF(OR(model!$C$7&lt;&gt;"",model!$F$2="",$B144=""),100,4*PI()*$B144*model!$B$7/model!$F$2)</f>
        <v>100</v>
      </c>
      <c r="I145" s="1">
        <v>11111.111111111111</v>
      </c>
      <c r="J145" s="1">
        <v>8.739</v>
      </c>
    </row>
    <row r="146" spans="1:10" ht="12.75">
      <c r="A146" s="18"/>
      <c r="B146" s="18"/>
      <c r="F146" s="6"/>
      <c r="G146" s="6">
        <f>IF(OR(model!$C$3&lt;&gt;"",model!$C$6&lt;&gt;"",model!$C$7&lt;&gt;"",$A145=""),1000000,4*model!$B$7*$A145*60/(model!$B$6*model!$B$3^2))</f>
        <v>1000000</v>
      </c>
      <c r="H146" s="6">
        <f>IF(OR(model!$C$7&lt;&gt;"",model!$F$2="",$B145=""),100,4*PI()*$B145*model!$B$7/model!$F$2)</f>
        <v>100</v>
      </c>
      <c r="I146" s="1">
        <v>10526.315789473683</v>
      </c>
      <c r="J146" s="1">
        <v>8.685</v>
      </c>
    </row>
    <row r="147" spans="1:10" ht="12.75">
      <c r="A147" s="18"/>
      <c r="B147" s="18"/>
      <c r="F147" s="6"/>
      <c r="G147" s="6">
        <f>IF(OR(model!$C$3&lt;&gt;"",model!$C$6&lt;&gt;"",model!$C$7&lt;&gt;"",$A146=""),1000000,4*model!$B$7*$A146*60/(model!$B$6*model!$B$3^2))</f>
        <v>1000000</v>
      </c>
      <c r="H147" s="6">
        <f>IF(OR(model!$C$7&lt;&gt;"",model!$F$2="",$B146=""),100,4*PI()*$B146*model!$B$7/model!$F$2)</f>
        <v>100</v>
      </c>
      <c r="I147" s="1">
        <v>10000</v>
      </c>
      <c r="J147" s="1">
        <v>8.633</v>
      </c>
    </row>
    <row r="148" spans="1:10" ht="12.75">
      <c r="A148" s="18"/>
      <c r="B148" s="18"/>
      <c r="F148" s="6"/>
      <c r="G148" s="6">
        <f>IF(OR(model!$C$3&lt;&gt;"",model!$C$6&lt;&gt;"",model!$C$7&lt;&gt;"",$A147=""),1000000,4*model!$B$7*$A147*60/(model!$B$6*model!$B$3^2))</f>
        <v>1000000</v>
      </c>
      <c r="H148" s="6">
        <f>IF(OR(model!$C$7&lt;&gt;"",model!$F$2="",$B147=""),100,4*PI()*$B147*model!$B$7/model!$F$2)</f>
        <v>100</v>
      </c>
      <c r="I148" s="1">
        <v>8333.333333333334</v>
      </c>
      <c r="J148" s="1">
        <v>8.451</v>
      </c>
    </row>
    <row r="149" spans="1:10" ht="12.75">
      <c r="A149" s="18"/>
      <c r="B149" s="18"/>
      <c r="F149" s="6"/>
      <c r="G149" s="6">
        <f>IF(OR(model!$C$3&lt;&gt;"",model!$C$6&lt;&gt;"",model!$C$7&lt;&gt;"",$A148=""),1000000,4*model!$B$7*$A148*60/(model!$B$6*model!$B$3^2))</f>
        <v>1000000</v>
      </c>
      <c r="H149" s="6">
        <f>IF(OR(model!$C$7&lt;&gt;"",model!$F$2="",$B148=""),100,4*PI()*$B148*model!$B$7/model!$F$2)</f>
        <v>100</v>
      </c>
      <c r="I149" s="1">
        <v>7142.857142857143</v>
      </c>
      <c r="J149" s="1">
        <v>8.297</v>
      </c>
    </row>
    <row r="150" spans="1:10" ht="12.75">
      <c r="A150" s="18"/>
      <c r="B150" s="18"/>
      <c r="F150" s="6"/>
      <c r="G150" s="6">
        <f>IF(OR(model!$C$3&lt;&gt;"",model!$C$6&lt;&gt;"",model!$C$7&lt;&gt;"",$A149=""),1000000,4*model!$B$7*$A149*60/(model!$B$6*model!$B$3^2))</f>
        <v>1000000</v>
      </c>
      <c r="H150" s="6">
        <f>IF(OR(model!$C$7&lt;&gt;"",model!$F$2="",$B149=""),100,4*PI()*$B149*model!$B$7/model!$F$2)</f>
        <v>100</v>
      </c>
      <c r="I150" s="1">
        <v>6250</v>
      </c>
      <c r="J150" s="1">
        <v>8.163</v>
      </c>
    </row>
    <row r="151" spans="1:10" ht="12.75">
      <c r="A151" s="18"/>
      <c r="B151" s="18"/>
      <c r="F151" s="6"/>
      <c r="G151" s="6">
        <f>IF(OR(model!$C$3&lt;&gt;"",model!$C$6&lt;&gt;"",model!$C$7&lt;&gt;"",$A150=""),1000000,4*model!$B$7*$A150*60/(model!$B$6*model!$B$3^2))</f>
        <v>1000000</v>
      </c>
      <c r="H151" s="6">
        <f>IF(OR(model!$C$7&lt;&gt;"",model!$F$2="",$B150=""),100,4*PI()*$B150*model!$B$7/model!$F$2)</f>
        <v>100</v>
      </c>
      <c r="I151" s="1">
        <v>5555.555555555556</v>
      </c>
      <c r="J151" s="1">
        <v>8.046</v>
      </c>
    </row>
    <row r="152" spans="1:10" ht="12.75">
      <c r="A152" s="18"/>
      <c r="B152" s="18"/>
      <c r="F152" s="6"/>
      <c r="G152" s="6">
        <f>IF(OR(model!$C$3&lt;&gt;"",model!$C$6&lt;&gt;"",model!$C$7&lt;&gt;"",$A151=""),1000000,4*model!$B$7*$A151*60/(model!$B$6*model!$B$3^2))</f>
        <v>1000000</v>
      </c>
      <c r="H152" s="6">
        <f>IF(OR(model!$C$7&lt;&gt;"",model!$F$2="",$B151=""),100,4*PI()*$B151*model!$B$7/model!$F$2)</f>
        <v>100</v>
      </c>
      <c r="I152" s="1">
        <v>5000</v>
      </c>
      <c r="J152" s="1">
        <v>7.94</v>
      </c>
    </row>
    <row r="153" spans="1:10" ht="12.75">
      <c r="A153" s="18"/>
      <c r="B153" s="18"/>
      <c r="F153" s="6"/>
      <c r="G153" s="6">
        <f>IF(OR(model!$C$3&lt;&gt;"",model!$C$6&lt;&gt;"",model!$C$7&lt;&gt;"",$A152=""),1000000,4*model!$B$7*$A152*60/(model!$B$6*model!$B$3^2))</f>
        <v>1000000</v>
      </c>
      <c r="H153" s="6">
        <f>IF(OR(model!$C$7&lt;&gt;"",model!$F$2="",$B152=""),100,4*PI()*$B152*model!$B$7/model!$F$2)</f>
        <v>100</v>
      </c>
      <c r="I153" s="1">
        <v>4545.454545454546</v>
      </c>
      <c r="J153" s="1">
        <v>7.845</v>
      </c>
    </row>
    <row r="154" spans="1:10" ht="12.75">
      <c r="A154" s="18"/>
      <c r="B154" s="18"/>
      <c r="F154" s="6"/>
      <c r="G154" s="6">
        <f>IF(OR(model!$C$3&lt;&gt;"",model!$C$6&lt;&gt;"",model!$C$7&lt;&gt;"",$A153=""),1000000,4*model!$B$7*$A153*60/(model!$B$6*model!$B$3^2))</f>
        <v>1000000</v>
      </c>
      <c r="H154" s="6">
        <f>IF(OR(model!$C$7&lt;&gt;"",model!$F$2="",$B153=""),100,4*PI()*$B153*model!$B$7/model!$F$2)</f>
        <v>100</v>
      </c>
      <c r="I154" s="1">
        <v>4166.666666666667</v>
      </c>
      <c r="J154" s="1">
        <v>7.758</v>
      </c>
    </row>
    <row r="155" spans="1:10" ht="12.75">
      <c r="A155" s="18"/>
      <c r="B155" s="18"/>
      <c r="F155" s="6"/>
      <c r="G155" s="6">
        <f>IF(OR(model!$C$3&lt;&gt;"",model!$C$6&lt;&gt;"",model!$C$7&lt;&gt;"",$A154=""),1000000,4*model!$B$7*$A154*60/(model!$B$6*model!$B$3^2))</f>
        <v>1000000</v>
      </c>
      <c r="H155" s="6">
        <f>IF(OR(model!$C$7&lt;&gt;"",model!$F$2="",$B154=""),100,4*PI()*$B154*model!$B$7/model!$F$2)</f>
        <v>100</v>
      </c>
      <c r="I155" s="1">
        <v>3846.1538461538457</v>
      </c>
      <c r="J155" s="1">
        <v>7.678</v>
      </c>
    </row>
    <row r="156" spans="1:10" ht="12.75">
      <c r="A156" s="18"/>
      <c r="B156" s="18"/>
      <c r="F156" s="6"/>
      <c r="G156" s="6">
        <f>IF(OR(model!$C$3&lt;&gt;"",model!$C$6&lt;&gt;"",model!$C$7&lt;&gt;"",$A155=""),1000000,4*model!$B$7*$A155*60/(model!$B$6*model!$B$3^2))</f>
        <v>1000000</v>
      </c>
      <c r="H156" s="6">
        <f>IF(OR(model!$C$7&lt;&gt;"",model!$F$2="",$B155=""),100,4*PI()*$B155*model!$B$7/model!$F$2)</f>
        <v>100</v>
      </c>
      <c r="I156" s="1">
        <v>3571.428571428571</v>
      </c>
      <c r="J156" s="1">
        <v>7.604</v>
      </c>
    </row>
    <row r="157" spans="1:10" ht="12.75">
      <c r="A157" s="18"/>
      <c r="B157" s="18"/>
      <c r="F157" s="6"/>
      <c r="G157" s="6">
        <f>IF(OR(model!$C$3&lt;&gt;"",model!$C$6&lt;&gt;"",model!$C$7&lt;&gt;"",$A156=""),1000000,4*model!$B$7*$A156*60/(model!$B$6*model!$B$3^2))</f>
        <v>1000000</v>
      </c>
      <c r="H157" s="6">
        <f>IF(OR(model!$C$7&lt;&gt;"",model!$F$2="",$B156=""),100,4*PI()*$B156*model!$B$7/model!$F$2)</f>
        <v>100</v>
      </c>
      <c r="I157" s="1">
        <v>3333.3333333333326</v>
      </c>
      <c r="J157" s="1">
        <v>7.535</v>
      </c>
    </row>
    <row r="158" spans="1:10" ht="12.75">
      <c r="A158" s="18"/>
      <c r="B158" s="18"/>
      <c r="F158" s="6"/>
      <c r="G158" s="6">
        <f>IF(OR(model!$C$3&lt;&gt;"",model!$C$6&lt;&gt;"",model!$C$7&lt;&gt;"",$A157=""),1000000,4*model!$B$7*$A157*60/(model!$B$6*model!$B$3^2))</f>
        <v>1000000</v>
      </c>
      <c r="H158" s="6">
        <f>IF(OR(model!$C$7&lt;&gt;"",model!$F$2="",$B157=""),100,4*PI()*$B157*model!$B$7/model!$F$2)</f>
        <v>100</v>
      </c>
      <c r="I158" s="1">
        <v>2857.142857142857</v>
      </c>
      <c r="J158" s="1">
        <v>7.381</v>
      </c>
    </row>
    <row r="159" spans="1:10" ht="12.75">
      <c r="A159" s="18"/>
      <c r="B159" s="18"/>
      <c r="F159" s="6"/>
      <c r="G159" s="6">
        <f>IF(OR(model!$C$3&lt;&gt;"",model!$C$6&lt;&gt;"",model!$C$7&lt;&gt;"",$A158=""),1000000,4*model!$B$7*$A158*60/(model!$B$6*model!$B$3^2))</f>
        <v>1000000</v>
      </c>
      <c r="H159" s="6">
        <f>IF(OR(model!$C$7&lt;&gt;"",model!$F$2="",$B158=""),100,4*PI()*$B158*model!$B$7/model!$F$2)</f>
        <v>100</v>
      </c>
      <c r="I159" s="1">
        <v>2500</v>
      </c>
      <c r="J159" s="1">
        <v>7.247</v>
      </c>
    </row>
    <row r="160" spans="1:10" ht="12.75">
      <c r="A160" s="18"/>
      <c r="B160" s="18"/>
      <c r="F160" s="6"/>
      <c r="G160" s="6">
        <f>IF(OR(model!$C$3&lt;&gt;"",model!$C$6&lt;&gt;"",model!$C$7&lt;&gt;"",$A159=""),1000000,4*model!$B$7*$A159*60/(model!$B$6*model!$B$3^2))</f>
        <v>1000000</v>
      </c>
      <c r="H160" s="6">
        <f>IF(OR(model!$C$7&lt;&gt;"",model!$F$2="",$B159=""),100,4*PI()*$B159*model!$B$7/model!$F$2)</f>
        <v>100</v>
      </c>
      <c r="I160" s="1">
        <v>2222.222222222222</v>
      </c>
      <c r="J160" s="1">
        <v>7.13</v>
      </c>
    </row>
    <row r="161" spans="1:10" ht="12.75">
      <c r="A161" s="18"/>
      <c r="B161" s="18"/>
      <c r="F161" s="6"/>
      <c r="G161" s="6">
        <f>IF(OR(model!$C$3&lt;&gt;"",model!$C$6&lt;&gt;"",model!$C$7&lt;&gt;"",$A160=""),1000000,4*model!$B$7*$A160*60/(model!$B$6*model!$B$3^2))</f>
        <v>1000000</v>
      </c>
      <c r="H161" s="6">
        <f>IF(OR(model!$C$7&lt;&gt;"",model!$F$2="",$B160=""),100,4*PI()*$B160*model!$B$7/model!$F$2)</f>
        <v>100</v>
      </c>
      <c r="I161" s="1">
        <v>2000</v>
      </c>
      <c r="J161" s="1">
        <v>7.024</v>
      </c>
    </row>
    <row r="162" spans="1:10" ht="12.75">
      <c r="A162" s="18"/>
      <c r="B162" s="18"/>
      <c r="F162" s="6"/>
      <c r="G162" s="6">
        <f>IF(OR(model!$C$3&lt;&gt;"",model!$C$6&lt;&gt;"",model!$C$7&lt;&gt;"",$A161=""),1000000,4*model!$B$7*$A161*60/(model!$B$6*model!$B$3^2))</f>
        <v>1000000</v>
      </c>
      <c r="H162" s="6">
        <f>IF(OR(model!$C$7&lt;&gt;"",model!$F$2="",$B161=""),100,4*PI()*$B161*model!$B$7/model!$F$2)</f>
        <v>100</v>
      </c>
      <c r="I162" s="1">
        <v>1818.181818181818</v>
      </c>
      <c r="J162" s="1">
        <v>6.929</v>
      </c>
    </row>
    <row r="163" spans="1:10" ht="12.75">
      <c r="A163" s="18"/>
      <c r="B163" s="18"/>
      <c r="F163" s="6"/>
      <c r="G163" s="6">
        <f>IF(OR(model!$C$3&lt;&gt;"",model!$C$6&lt;&gt;"",model!$C$7&lt;&gt;"",$A162=""),1000000,4*model!$B$7*$A162*60/(model!$B$6*model!$B$3^2))</f>
        <v>1000000</v>
      </c>
      <c r="H163" s="6">
        <f>IF(OR(model!$C$7&lt;&gt;"",model!$F$2="",$B162=""),100,4*PI()*$B162*model!$B$7/model!$F$2)</f>
        <v>100</v>
      </c>
      <c r="I163" s="1">
        <v>1666.6666666666665</v>
      </c>
      <c r="J163" s="1">
        <v>6.842</v>
      </c>
    </row>
    <row r="164" spans="1:10" ht="12.75">
      <c r="A164" s="18"/>
      <c r="B164" s="18"/>
      <c r="F164" s="6"/>
      <c r="G164" s="6">
        <f>IF(OR(model!$C$3&lt;&gt;"",model!$C$6&lt;&gt;"",model!$C$7&lt;&gt;"",$A163=""),1000000,4*model!$B$7*$A163*60/(model!$B$6*model!$B$3^2))</f>
        <v>1000000</v>
      </c>
      <c r="H164" s="6">
        <f>IF(OR(model!$C$7&lt;&gt;"",model!$F$2="",$B163=""),100,4*PI()*$B163*model!$B$7/model!$F$2)</f>
        <v>100</v>
      </c>
      <c r="I164" s="1">
        <v>1538.4615384615383</v>
      </c>
      <c r="J164" s="1">
        <v>6.762</v>
      </c>
    </row>
    <row r="165" spans="1:10" ht="12.75">
      <c r="A165" s="18"/>
      <c r="B165" s="18"/>
      <c r="F165" s="6"/>
      <c r="G165" s="6">
        <f>IF(OR(model!$C$3&lt;&gt;"",model!$C$6&lt;&gt;"",model!$C$7&lt;&gt;"",$A164=""),1000000,4*model!$B$7*$A164*60/(model!$B$6*model!$B$3^2))</f>
        <v>1000000</v>
      </c>
      <c r="H165" s="6">
        <f>IF(OR(model!$C$7&lt;&gt;"",model!$F$2="",$B164=""),100,4*PI()*$B164*model!$B$7/model!$F$2)</f>
        <v>100</v>
      </c>
      <c r="I165" s="1">
        <v>1428.5714285714287</v>
      </c>
      <c r="J165" s="1">
        <v>6.688</v>
      </c>
    </row>
    <row r="166" spans="1:10" ht="12.75">
      <c r="A166" s="18"/>
      <c r="B166" s="18"/>
      <c r="F166" s="6"/>
      <c r="G166" s="6">
        <f>IF(OR(model!$C$3&lt;&gt;"",model!$C$6&lt;&gt;"",model!$C$7&lt;&gt;"",$A165=""),1000000,4*model!$B$7*$A165*60/(model!$B$6*model!$B$3^2))</f>
        <v>1000000</v>
      </c>
      <c r="H166" s="6">
        <f>IF(OR(model!$C$7&lt;&gt;"",model!$F$2="",$B165=""),100,4*PI()*$B165*model!$B$7/model!$F$2)</f>
        <v>100</v>
      </c>
      <c r="I166" s="1">
        <v>1333.3333333333333</v>
      </c>
      <c r="J166" s="1">
        <v>6.619</v>
      </c>
    </row>
    <row r="167" spans="1:10" ht="12.75">
      <c r="A167" s="18"/>
      <c r="B167" s="18"/>
      <c r="F167" s="6"/>
      <c r="G167" s="6">
        <f>IF(OR(model!$C$3&lt;&gt;"",model!$C$6&lt;&gt;"",model!$C$7&lt;&gt;"",$A166=""),1000000,4*model!$B$7*$A166*60/(model!$B$6*model!$B$3^2))</f>
        <v>1000000</v>
      </c>
      <c r="H167" s="6">
        <f>IF(OR(model!$C$7&lt;&gt;"",model!$F$2="",$B166=""),100,4*PI()*$B166*model!$B$7/model!$F$2)</f>
        <v>100</v>
      </c>
      <c r="I167" s="1">
        <v>1250</v>
      </c>
      <c r="J167" s="1">
        <v>6.555</v>
      </c>
    </row>
    <row r="168" spans="1:10" ht="12.75">
      <c r="A168" s="18"/>
      <c r="B168" s="18"/>
      <c r="F168" s="6"/>
      <c r="G168" s="6">
        <f>IF(OR(model!$C$3&lt;&gt;"",model!$C$6&lt;&gt;"",model!$C$7&lt;&gt;"",$A167=""),1000000,4*model!$B$7*$A167*60/(model!$B$6*model!$B$3^2))</f>
        <v>1000000</v>
      </c>
      <c r="H168" s="6">
        <f>IF(OR(model!$C$7&lt;&gt;"",model!$F$2="",$B167=""),100,4*PI()*$B167*model!$B$7/model!$F$2)</f>
        <v>100</v>
      </c>
      <c r="I168" s="1">
        <v>1176.4705882352941</v>
      </c>
      <c r="J168" s="1">
        <v>6.494</v>
      </c>
    </row>
    <row r="169" spans="1:10" ht="12.75">
      <c r="A169" s="18"/>
      <c r="B169" s="18"/>
      <c r="F169" s="6"/>
      <c r="G169" s="6">
        <f>IF(OR(model!$C$3&lt;&gt;"",model!$C$6&lt;&gt;"",model!$C$7&lt;&gt;"",$A168=""),1000000,4*model!$B$7*$A168*60/(model!$B$6*model!$B$3^2))</f>
        <v>1000000</v>
      </c>
      <c r="H169" s="6">
        <f>IF(OR(model!$C$7&lt;&gt;"",model!$F$2="",$B168=""),100,4*PI()*$B168*model!$B$7/model!$F$2)</f>
        <v>100</v>
      </c>
      <c r="I169" s="1">
        <v>1111.111111111111</v>
      </c>
      <c r="J169" s="1">
        <v>6.437</v>
      </c>
    </row>
    <row r="170" spans="1:10" ht="12.75">
      <c r="A170" s="18"/>
      <c r="B170" s="18"/>
      <c r="F170" s="6"/>
      <c r="G170" s="6">
        <f>IF(OR(model!$C$3&lt;&gt;"",model!$C$6&lt;&gt;"",model!$C$7&lt;&gt;"",$A169=""),1000000,4*model!$B$7*$A169*60/(model!$B$6*model!$B$3^2))</f>
        <v>1000000</v>
      </c>
      <c r="H170" s="6">
        <f>IF(OR(model!$C$7&lt;&gt;"",model!$F$2="",$B169=""),100,4*PI()*$B169*model!$B$7/model!$F$2)</f>
        <v>100</v>
      </c>
      <c r="I170" s="1">
        <v>1052.6315789473683</v>
      </c>
      <c r="J170" s="1">
        <v>6.383</v>
      </c>
    </row>
    <row r="171" spans="1:10" ht="12.75">
      <c r="A171" s="18"/>
      <c r="B171" s="18"/>
      <c r="F171" s="6"/>
      <c r="G171" s="6">
        <f>IF(OR(model!$C$3&lt;&gt;"",model!$C$6&lt;&gt;"",model!$C$7&lt;&gt;"",$A170=""),1000000,4*model!$B$7*$A170*60/(model!$B$6*model!$B$3^2))</f>
        <v>1000000</v>
      </c>
      <c r="H171" s="6">
        <f>IF(OR(model!$C$7&lt;&gt;"",model!$F$2="",$B170=""),100,4*PI()*$B170*model!$B$7/model!$F$2)</f>
        <v>100</v>
      </c>
      <c r="I171" s="1">
        <v>1000</v>
      </c>
      <c r="J171" s="1">
        <v>6.332</v>
      </c>
    </row>
    <row r="172" spans="1:10" ht="12.75">
      <c r="A172" s="18"/>
      <c r="B172" s="18"/>
      <c r="F172" s="6"/>
      <c r="G172" s="6">
        <f>IF(OR(model!$C$3&lt;&gt;"",model!$C$6&lt;&gt;"",model!$C$7&lt;&gt;"",$A171=""),1000000,4*model!$B$7*$A171*60/(model!$B$6*model!$B$3^2))</f>
        <v>1000000</v>
      </c>
      <c r="H172" s="6">
        <f>IF(OR(model!$C$7&lt;&gt;"",model!$F$2="",$B171=""),100,4*PI()*$B171*model!$B$7/model!$F$2)</f>
        <v>100</v>
      </c>
      <c r="I172" s="1">
        <v>833.3333333333334</v>
      </c>
      <c r="J172" s="1">
        <v>6.149</v>
      </c>
    </row>
    <row r="173" spans="1:10" ht="12.75">
      <c r="A173" s="18"/>
      <c r="B173" s="18"/>
      <c r="F173" s="6"/>
      <c r="G173" s="6">
        <f>IF(OR(model!$C$3&lt;&gt;"",model!$C$6&lt;&gt;"",model!$C$7&lt;&gt;"",$A172=""),1000000,4*model!$B$7*$A172*60/(model!$B$6*model!$B$3^2))</f>
        <v>1000000</v>
      </c>
      <c r="H173" s="6">
        <f>IF(OR(model!$C$7&lt;&gt;"",model!$F$2="",$B172=""),100,4*PI()*$B172*model!$B$7/model!$F$2)</f>
        <v>100</v>
      </c>
      <c r="I173" s="1">
        <v>714.2857142857143</v>
      </c>
      <c r="J173" s="1">
        <v>5.996</v>
      </c>
    </row>
    <row r="174" spans="1:10" ht="12.75">
      <c r="A174" s="18"/>
      <c r="B174" s="18"/>
      <c r="F174" s="6"/>
      <c r="G174" s="6">
        <f>IF(OR(model!$C$3&lt;&gt;"",model!$C$6&lt;&gt;"",model!$C$7&lt;&gt;"",$A173=""),1000000,4*model!$B$7*$A173*60/(model!$B$6*model!$B$3^2))</f>
        <v>1000000</v>
      </c>
      <c r="H174" s="6">
        <f>IF(OR(model!$C$7&lt;&gt;"",model!$F$2="",$B173=""),100,4*PI()*$B173*model!$B$7/model!$F$2)</f>
        <v>100</v>
      </c>
      <c r="I174" s="1">
        <v>625</v>
      </c>
      <c r="J174" s="1">
        <v>5.862</v>
      </c>
    </row>
    <row r="175" spans="1:10" ht="12.75">
      <c r="A175" s="18"/>
      <c r="B175" s="18"/>
      <c r="F175" s="6"/>
      <c r="G175" s="6">
        <f>IF(OR(model!$C$3&lt;&gt;"",model!$C$6&lt;&gt;"",model!$C$7&lt;&gt;"",$A174=""),1000000,4*model!$B$7*$A174*60/(model!$B$6*model!$B$3^2))</f>
        <v>1000000</v>
      </c>
      <c r="H175" s="6">
        <f>IF(OR(model!$C$7&lt;&gt;"",model!$F$2="",$B174=""),100,4*PI()*$B174*model!$B$7/model!$F$2)</f>
        <v>100</v>
      </c>
      <c r="I175" s="1">
        <v>555.5555555555555</v>
      </c>
      <c r="J175" s="1">
        <v>5.745</v>
      </c>
    </row>
    <row r="176" spans="1:10" ht="12.75">
      <c r="A176" s="18"/>
      <c r="B176" s="18"/>
      <c r="F176" s="6"/>
      <c r="G176" s="6">
        <f>IF(OR(model!$C$3&lt;&gt;"",model!$C$6&lt;&gt;"",model!$C$7&lt;&gt;"",$A175=""),1000000,4*model!$B$7*$A175*60/(model!$B$6*model!$B$3^2))</f>
        <v>1000000</v>
      </c>
      <c r="H176" s="6">
        <f>IF(OR(model!$C$7&lt;&gt;"",model!$F$2="",$B175=""),100,4*PI()*$B175*model!$B$7/model!$F$2)</f>
        <v>100</v>
      </c>
      <c r="I176" s="1">
        <v>500</v>
      </c>
      <c r="J176" s="1">
        <v>5.639</v>
      </c>
    </row>
    <row r="177" spans="1:10" ht="12.75">
      <c r="A177" s="18"/>
      <c r="B177" s="18"/>
      <c r="F177" s="6"/>
      <c r="G177" s="6">
        <f>IF(OR(model!$C$3&lt;&gt;"",model!$C$6&lt;&gt;"",model!$C$7&lt;&gt;"",$A176=""),1000000,4*model!$B$7*$A176*60/(model!$B$6*model!$B$3^2))</f>
        <v>1000000</v>
      </c>
      <c r="H177" s="6">
        <f>IF(OR(model!$C$7&lt;&gt;"",model!$F$2="",$B176=""),100,4*PI()*$B176*model!$B$7/model!$F$2)</f>
        <v>100</v>
      </c>
      <c r="I177" s="1">
        <v>454.5454545454546</v>
      </c>
      <c r="J177" s="1">
        <v>5.544</v>
      </c>
    </row>
    <row r="178" spans="1:10" ht="12.75">
      <c r="A178" s="18"/>
      <c r="B178" s="18"/>
      <c r="F178" s="6"/>
      <c r="G178" s="6">
        <f>IF(OR(model!$C$3&lt;&gt;"",model!$C$6&lt;&gt;"",model!$C$7&lt;&gt;"",$A177=""),1000000,4*model!$B$7*$A177*60/(model!$B$6*model!$B$3^2))</f>
        <v>1000000</v>
      </c>
      <c r="H178" s="6">
        <f>IF(OR(model!$C$7&lt;&gt;"",model!$F$2="",$B177=""),100,4*PI()*$B177*model!$B$7/model!$F$2)</f>
        <v>100</v>
      </c>
      <c r="I178" s="1">
        <v>416.6666666666667</v>
      </c>
      <c r="J178" s="1">
        <v>5.458</v>
      </c>
    </row>
    <row r="179" spans="1:10" ht="12.75">
      <c r="A179" s="18"/>
      <c r="B179" s="18"/>
      <c r="F179" s="6"/>
      <c r="G179" s="6">
        <f>IF(OR(model!$C$3&lt;&gt;"",model!$C$6&lt;&gt;"",model!$C$7&lt;&gt;"",$A178=""),1000000,4*model!$B$7*$A178*60/(model!$B$6*model!$B$3^2))</f>
        <v>1000000</v>
      </c>
      <c r="H179" s="6">
        <f>IF(OR(model!$C$7&lt;&gt;"",model!$F$2="",$B178=""),100,4*PI()*$B178*model!$B$7/model!$F$2)</f>
        <v>100</v>
      </c>
      <c r="I179" s="1">
        <v>384.6153846153846</v>
      </c>
      <c r="J179" s="1">
        <v>5.378</v>
      </c>
    </row>
    <row r="180" spans="1:10" ht="12.75">
      <c r="A180" s="18"/>
      <c r="B180" s="18"/>
      <c r="F180" s="6"/>
      <c r="G180" s="6">
        <f>IF(OR(model!$C$3&lt;&gt;"",model!$C$6&lt;&gt;"",model!$C$7&lt;&gt;"",$A179=""),1000000,4*model!$B$7*$A179*60/(model!$B$6*model!$B$3^2))</f>
        <v>1000000</v>
      </c>
      <c r="H180" s="6">
        <f>IF(OR(model!$C$7&lt;&gt;"",model!$F$2="",$B179=""),100,4*PI()*$B179*model!$B$7/model!$F$2)</f>
        <v>100</v>
      </c>
      <c r="I180" s="1">
        <v>357.1428571428571</v>
      </c>
      <c r="J180" s="1">
        <v>5.303</v>
      </c>
    </row>
    <row r="181" spans="1:10" ht="12.75">
      <c r="A181" s="18"/>
      <c r="B181" s="18"/>
      <c r="F181" s="6"/>
      <c r="G181" s="6">
        <f>IF(OR(model!$C$3&lt;&gt;"",model!$C$6&lt;&gt;"",model!$C$7&lt;&gt;"",$A180=""),1000000,4*model!$B$7*$A180*60/(model!$B$6*model!$B$3^2))</f>
        <v>1000000</v>
      </c>
      <c r="H181" s="6">
        <f>IF(OR(model!$C$7&lt;&gt;"",model!$F$2="",$B180=""),100,4*PI()*$B180*model!$B$7/model!$F$2)</f>
        <v>100</v>
      </c>
      <c r="I181" s="1">
        <v>333.33333333333326</v>
      </c>
      <c r="J181" s="1">
        <v>5.235</v>
      </c>
    </row>
    <row r="182" spans="1:10" ht="12.75">
      <c r="A182" s="18"/>
      <c r="B182" s="18"/>
      <c r="F182" s="6"/>
      <c r="G182" s="6">
        <f>IF(OR(model!$C$3&lt;&gt;"",model!$C$6&lt;&gt;"",model!$C$7&lt;&gt;"",$A181=""),1000000,4*model!$B$7*$A181*60/(model!$B$6*model!$B$3^2))</f>
        <v>1000000</v>
      </c>
      <c r="H182" s="6">
        <f>IF(OR(model!$C$7&lt;&gt;"",model!$F$2="",$B181=""),100,4*PI()*$B181*model!$B$7/model!$F$2)</f>
        <v>100</v>
      </c>
      <c r="I182" s="1">
        <v>285.71428571428567</v>
      </c>
      <c r="J182" s="1">
        <v>5.081</v>
      </c>
    </row>
    <row r="183" spans="1:10" ht="12.75">
      <c r="A183" s="18"/>
      <c r="B183" s="18"/>
      <c r="F183" s="6"/>
      <c r="G183" s="6">
        <f>IF(OR(model!$C$3&lt;&gt;"",model!$C$6&lt;&gt;"",model!$C$7&lt;&gt;"",$A182=""),1000000,4*model!$B$7*$A182*60/(model!$B$6*model!$B$3^2))</f>
        <v>1000000</v>
      </c>
      <c r="H183" s="6">
        <f>IF(OR(model!$C$7&lt;&gt;"",model!$F$2="",$B182=""),100,4*PI()*$B182*model!$B$7/model!$F$2)</f>
        <v>100</v>
      </c>
      <c r="I183" s="1">
        <v>250</v>
      </c>
      <c r="J183" s="1">
        <v>4.948</v>
      </c>
    </row>
    <row r="184" spans="1:10" ht="12.75">
      <c r="A184" s="18"/>
      <c r="B184" s="18"/>
      <c r="F184" s="6"/>
      <c r="G184" s="6">
        <f>IF(OR(model!$C$3&lt;&gt;"",model!$C$6&lt;&gt;"",model!$C$7&lt;&gt;"",$A183=""),1000000,4*model!$B$7*$A183*60/(model!$B$6*model!$B$3^2))</f>
        <v>1000000</v>
      </c>
      <c r="H184" s="6">
        <f>IF(OR(model!$C$7&lt;&gt;"",model!$F$2="",$B183=""),100,4*PI()*$B183*model!$B$7/model!$F$2)</f>
        <v>100</v>
      </c>
      <c r="I184" s="1">
        <v>222.2222222222222</v>
      </c>
      <c r="J184" s="1">
        <v>4.831</v>
      </c>
    </row>
    <row r="185" spans="1:10" ht="12.75">
      <c r="A185" s="18"/>
      <c r="B185" s="18"/>
      <c r="F185" s="6"/>
      <c r="G185" s="6">
        <f>IF(OR(model!$C$3&lt;&gt;"",model!$C$6&lt;&gt;"",model!$C$7&lt;&gt;"",$A184=""),1000000,4*model!$B$7*$A184*60/(model!$B$6*model!$B$3^2))</f>
        <v>1000000</v>
      </c>
      <c r="H185" s="6">
        <f>IF(OR(model!$C$7&lt;&gt;"",model!$F$2="",$B184=""),100,4*PI()*$B184*model!$B$7/model!$F$2)</f>
        <v>100</v>
      </c>
      <c r="I185" s="1">
        <v>200</v>
      </c>
      <c r="J185" s="1">
        <v>4.726</v>
      </c>
    </row>
    <row r="186" spans="1:10" ht="12.75">
      <c r="A186" s="18"/>
      <c r="B186" s="18"/>
      <c r="F186" s="6"/>
      <c r="G186" s="6">
        <f>IF(OR(model!$C$3&lt;&gt;"",model!$C$6&lt;&gt;"",model!$C$7&lt;&gt;"",$A185=""),1000000,4*model!$B$7*$A185*60/(model!$B$6*model!$B$3^2))</f>
        <v>1000000</v>
      </c>
      <c r="H186" s="6">
        <f>IF(OR(model!$C$7&lt;&gt;"",model!$F$2="",$B185=""),100,4*PI()*$B185*model!$B$7/model!$F$2)</f>
        <v>100</v>
      </c>
      <c r="I186" s="1">
        <v>181.81818181818184</v>
      </c>
      <c r="J186" s="1">
        <v>4.631</v>
      </c>
    </row>
    <row r="187" spans="1:10" ht="12.75">
      <c r="A187" s="18"/>
      <c r="B187" s="18"/>
      <c r="F187" s="6"/>
      <c r="G187" s="6">
        <f>IF(OR(model!$C$3&lt;&gt;"",model!$C$6&lt;&gt;"",model!$C$7&lt;&gt;"",$A186=""),1000000,4*model!$B$7*$A186*60/(model!$B$6*model!$B$3^2))</f>
        <v>1000000</v>
      </c>
      <c r="H187" s="6">
        <f>IF(OR(model!$C$7&lt;&gt;"",model!$F$2="",$B186=""),100,4*PI()*$B186*model!$B$7/model!$F$2)</f>
        <v>100</v>
      </c>
      <c r="I187" s="1">
        <v>166.66666666666666</v>
      </c>
      <c r="J187" s="1">
        <v>4.545</v>
      </c>
    </row>
    <row r="188" spans="1:10" ht="12.75">
      <c r="A188" s="18"/>
      <c r="B188" s="18"/>
      <c r="F188" s="6"/>
      <c r="G188" s="6">
        <f>IF(OR(model!$C$3&lt;&gt;"",model!$C$6&lt;&gt;"",model!$C$7&lt;&gt;"",$A187=""),1000000,4*model!$B$7*$A187*60/(model!$B$6*model!$B$3^2))</f>
        <v>1000000</v>
      </c>
      <c r="H188" s="6">
        <f>IF(OR(model!$C$7&lt;&gt;"",model!$F$2="",$B187=""),100,4*PI()*$B187*model!$B$7/model!$F$2)</f>
        <v>100</v>
      </c>
      <c r="I188" s="1">
        <v>153.84615384615384</v>
      </c>
      <c r="J188" s="1">
        <v>4.465</v>
      </c>
    </row>
    <row r="189" spans="1:10" ht="12.75">
      <c r="A189" s="18"/>
      <c r="B189" s="18"/>
      <c r="F189" s="6"/>
      <c r="G189" s="6">
        <f>IF(OR(model!$C$3&lt;&gt;"",model!$C$6&lt;&gt;"",model!$C$7&lt;&gt;"",$A188=""),1000000,4*model!$B$7*$A188*60/(model!$B$6*model!$B$3^2))</f>
        <v>1000000</v>
      </c>
      <c r="H189" s="6">
        <f>IF(OR(model!$C$7&lt;&gt;"",model!$F$2="",$B188=""),100,4*PI()*$B188*model!$B$7/model!$F$2)</f>
        <v>100</v>
      </c>
      <c r="I189" s="1">
        <v>142.85714285714286</v>
      </c>
      <c r="J189" s="1">
        <v>4.392</v>
      </c>
    </row>
    <row r="190" spans="1:10" ht="12.75">
      <c r="A190" s="18"/>
      <c r="B190" s="18"/>
      <c r="F190" s="6"/>
      <c r="G190" s="6">
        <f>IF(OR(model!$C$3&lt;&gt;"",model!$C$6&lt;&gt;"",model!$C$7&lt;&gt;"",$A189=""),1000000,4*model!$B$7*$A189*60/(model!$B$6*model!$B$3^2))</f>
        <v>1000000</v>
      </c>
      <c r="H190" s="6">
        <f>IF(OR(model!$C$7&lt;&gt;"",model!$F$2="",$B189=""),100,4*PI()*$B189*model!$B$7/model!$F$2)</f>
        <v>100</v>
      </c>
      <c r="I190" s="1">
        <v>133.33333333333334</v>
      </c>
      <c r="J190" s="1">
        <v>4.323</v>
      </c>
    </row>
    <row r="191" spans="1:10" ht="12.75">
      <c r="A191" s="18"/>
      <c r="B191" s="18"/>
      <c r="F191" s="6"/>
      <c r="G191" s="6">
        <f>IF(OR(model!$C$3&lt;&gt;"",model!$C$6&lt;&gt;"",model!$C$7&lt;&gt;"",$A190=""),1000000,4*model!$B$7*$A190*60/(model!$B$6*model!$B$3^2))</f>
        <v>1000000</v>
      </c>
      <c r="H191" s="6">
        <f>IF(OR(model!$C$7&lt;&gt;"",model!$F$2="",$B190=""),100,4*PI()*$B190*model!$B$7/model!$F$2)</f>
        <v>100</v>
      </c>
      <c r="I191" s="1">
        <v>125</v>
      </c>
      <c r="J191" s="1">
        <v>4.259</v>
      </c>
    </row>
    <row r="192" spans="1:10" ht="12.75">
      <c r="A192" s="18"/>
      <c r="B192" s="18"/>
      <c r="F192" s="6"/>
      <c r="G192" s="6">
        <f>IF(OR(model!$C$3&lt;&gt;"",model!$C$6&lt;&gt;"",model!$C$7&lt;&gt;"",$A191=""),1000000,4*model!$B$7*$A191*60/(model!$B$6*model!$B$3^2))</f>
        <v>1000000</v>
      </c>
      <c r="H192" s="6">
        <f>IF(OR(model!$C$7&lt;&gt;"",model!$F$2="",$B191=""),100,4*PI()*$B191*model!$B$7/model!$F$2)</f>
        <v>100</v>
      </c>
      <c r="I192" s="1">
        <v>117.6470588235294</v>
      </c>
      <c r="J192" s="1">
        <v>4.199</v>
      </c>
    </row>
    <row r="193" spans="1:10" ht="12.75">
      <c r="A193" s="18"/>
      <c r="B193" s="18"/>
      <c r="F193" s="6"/>
      <c r="G193" s="6">
        <f>IF(OR(model!$C$3&lt;&gt;"",model!$C$6&lt;&gt;"",model!$C$7&lt;&gt;"",$A192=""),1000000,4*model!$B$7*$A192*60/(model!$B$6*model!$B$3^2))</f>
        <v>1000000</v>
      </c>
      <c r="H193" s="6">
        <f>IF(OR(model!$C$7&lt;&gt;"",model!$F$2="",$B192=""),100,4*PI()*$B192*model!$B$7/model!$F$2)</f>
        <v>100</v>
      </c>
      <c r="I193" s="1">
        <v>111.1111111111111</v>
      </c>
      <c r="J193" s="1">
        <v>4.142</v>
      </c>
    </row>
    <row r="194" spans="1:10" ht="12.75">
      <c r="A194" s="18"/>
      <c r="B194" s="18"/>
      <c r="F194" s="6"/>
      <c r="G194" s="6">
        <f>IF(OR(model!$C$3&lt;&gt;"",model!$C$6&lt;&gt;"",model!$C$7&lt;&gt;"",$A193=""),1000000,4*model!$B$7*$A193*60/(model!$B$6*model!$B$3^2))</f>
        <v>1000000</v>
      </c>
      <c r="H194" s="6">
        <f>IF(OR(model!$C$7&lt;&gt;"",model!$F$2="",$B193=""),100,4*PI()*$B193*model!$B$7/model!$F$2)</f>
        <v>100</v>
      </c>
      <c r="I194" s="1">
        <v>105.26315789473685</v>
      </c>
      <c r="J194" s="1">
        <v>4.089</v>
      </c>
    </row>
    <row r="195" spans="1:10" ht="12.75">
      <c r="A195" s="18"/>
      <c r="B195" s="18"/>
      <c r="F195" s="6"/>
      <c r="G195" s="6">
        <f>IF(OR(model!$C$3&lt;&gt;"",model!$C$6&lt;&gt;"",model!$C$7&lt;&gt;"",$A194=""),1000000,4*model!$B$7*$A194*60/(model!$B$6*model!$B$3^2))</f>
        <v>1000000</v>
      </c>
      <c r="H195" s="6">
        <f>IF(OR(model!$C$7&lt;&gt;"",model!$F$2="",$B194=""),100,4*PI()*$B194*model!$B$7/model!$F$2)</f>
        <v>100</v>
      </c>
      <c r="I195" s="1">
        <v>100</v>
      </c>
      <c r="J195" s="1">
        <v>4.038</v>
      </c>
    </row>
    <row r="196" spans="1:10" ht="12.75">
      <c r="A196" s="18"/>
      <c r="B196" s="18"/>
      <c r="F196" s="6"/>
      <c r="G196" s="6">
        <f>IF(OR(model!$C$3&lt;&gt;"",model!$C$6&lt;&gt;"",model!$C$7&lt;&gt;"",$A195=""),1000000,4*model!$B$7*$A195*60/(model!$B$6*model!$B$3^2))</f>
        <v>1000000</v>
      </c>
      <c r="H196" s="6">
        <f>IF(OR(model!$C$7&lt;&gt;"",model!$F$2="",$B195=""),100,4*PI()*$B195*model!$B$7/model!$F$2)</f>
        <v>100</v>
      </c>
      <c r="I196" s="1">
        <v>83.33333333333333</v>
      </c>
      <c r="J196" s="1">
        <v>3.858</v>
      </c>
    </row>
    <row r="197" spans="1:10" ht="12.75">
      <c r="A197" s="18"/>
      <c r="B197" s="18"/>
      <c r="F197" s="6"/>
      <c r="G197" s="6">
        <f>IF(OR(model!$C$3&lt;&gt;"",model!$C$6&lt;&gt;"",model!$C$7&lt;&gt;"",$A196=""),1000000,4*model!$B$7*$A196*60/(model!$B$6*model!$B$3^2))</f>
        <v>1000000</v>
      </c>
      <c r="H197" s="6">
        <f>IF(OR(model!$C$7&lt;&gt;"",model!$F$2="",$B196=""),100,4*PI()*$B196*model!$B$7/model!$F$2)</f>
        <v>100</v>
      </c>
      <c r="I197" s="1">
        <v>71.42857142857143</v>
      </c>
      <c r="J197" s="1">
        <v>3.705</v>
      </c>
    </row>
    <row r="198" spans="1:10" ht="12.75">
      <c r="A198" s="18"/>
      <c r="B198" s="18"/>
      <c r="F198" s="6"/>
      <c r="G198" s="6">
        <f>IF(OR(model!$C$3&lt;&gt;"",model!$C$6&lt;&gt;"",model!$C$7&lt;&gt;"",$A197=""),1000000,4*model!$B$7*$A197*60/(model!$B$6*model!$B$3^2))</f>
        <v>1000000</v>
      </c>
      <c r="H198" s="6">
        <f>IF(OR(model!$C$7&lt;&gt;"",model!$F$2="",$B197=""),100,4*PI()*$B197*model!$B$7/model!$F$2)</f>
        <v>100</v>
      </c>
      <c r="I198" s="1">
        <v>62.5</v>
      </c>
      <c r="J198" s="1">
        <v>3.574</v>
      </c>
    </row>
    <row r="199" spans="1:10" ht="12.75">
      <c r="A199" s="18"/>
      <c r="B199" s="18"/>
      <c r="F199" s="6"/>
      <c r="G199" s="6">
        <f>IF(OR(model!$C$3&lt;&gt;"",model!$C$6&lt;&gt;"",model!$C$7&lt;&gt;"",$A198=""),1000000,4*model!$B$7*$A198*60/(model!$B$6*model!$B$3^2))</f>
        <v>1000000</v>
      </c>
      <c r="H199" s="6">
        <f>IF(OR(model!$C$7&lt;&gt;"",model!$F$2="",$B198=""),100,4*PI()*$B198*model!$B$7/model!$F$2)</f>
        <v>100</v>
      </c>
      <c r="I199" s="1">
        <v>55.55555555555556</v>
      </c>
      <c r="J199" s="1">
        <v>3.458</v>
      </c>
    </row>
    <row r="200" spans="1:10" ht="12.75">
      <c r="A200" s="18"/>
      <c r="B200" s="18"/>
      <c r="F200" s="6"/>
      <c r="G200" s="6">
        <f>IF(OR(model!$C$3&lt;&gt;"",model!$C$6&lt;&gt;"",model!$C$7&lt;&gt;"",$A199=""),1000000,4*model!$B$7*$A199*60/(model!$B$6*model!$B$3^2))</f>
        <v>1000000</v>
      </c>
      <c r="H200" s="6">
        <f>IF(OR(model!$C$7&lt;&gt;"",model!$F$2="",$B199=""),100,4*PI()*$B199*model!$B$7/model!$F$2)</f>
        <v>100</v>
      </c>
      <c r="I200" s="1">
        <v>50</v>
      </c>
      <c r="J200" s="1">
        <v>3.355</v>
      </c>
    </row>
    <row r="201" spans="1:10" ht="12.75">
      <c r="A201" s="18"/>
      <c r="B201" s="18"/>
      <c r="F201" s="6"/>
      <c r="G201" s="6">
        <f>IF(OR(model!$C$3&lt;&gt;"",model!$C$6&lt;&gt;"",model!$C$7&lt;&gt;"",$A200=""),1000000,4*model!$B$7*$A200*60/(model!$B$6*model!$B$3^2))</f>
        <v>1000000</v>
      </c>
      <c r="H201" s="6">
        <f>IF(OR(model!$C$7&lt;&gt;"",model!$F$2="",$B200=""),100,4*PI()*$B200*model!$B$7/model!$F$2)</f>
        <v>100</v>
      </c>
      <c r="I201" s="1">
        <v>45.45454545454546</v>
      </c>
      <c r="J201" s="1">
        <v>3.261</v>
      </c>
    </row>
    <row r="202" spans="1:10" ht="12.75">
      <c r="A202" s="18"/>
      <c r="B202" s="18"/>
      <c r="F202" s="6"/>
      <c r="G202" s="6">
        <f>IF(OR(model!$C$3&lt;&gt;"",model!$C$6&lt;&gt;"",model!$C$7&lt;&gt;"",$A201=""),1000000,4*model!$B$7*$A201*60/(model!$B$6*model!$B$3^2))</f>
        <v>1000000</v>
      </c>
      <c r="H202" s="6">
        <f>IF(OR(model!$C$7&lt;&gt;"",model!$F$2="",$B201=""),100,4*PI()*$B201*model!$B$7/model!$F$2)</f>
        <v>100</v>
      </c>
      <c r="I202" s="1">
        <v>41.666666666666664</v>
      </c>
      <c r="J202" s="1">
        <v>3.176</v>
      </c>
    </row>
    <row r="203" spans="1:10" ht="12.75">
      <c r="A203" s="18"/>
      <c r="B203" s="18"/>
      <c r="F203" s="6"/>
      <c r="G203" s="6">
        <f>IF(OR(model!$C$3&lt;&gt;"",model!$C$6&lt;&gt;"",model!$C$7&lt;&gt;"",$A202=""),1000000,4*model!$B$7*$A202*60/(model!$B$6*model!$B$3^2))</f>
        <v>1000000</v>
      </c>
      <c r="H203" s="6">
        <f>IF(OR(model!$C$7&lt;&gt;"",model!$F$2="",$B202=""),100,4*PI()*$B202*model!$B$7/model!$F$2)</f>
        <v>100</v>
      </c>
      <c r="I203" s="1">
        <v>38.46153846153846</v>
      </c>
      <c r="J203" s="1">
        <v>3.098</v>
      </c>
    </row>
    <row r="204" spans="1:10" ht="12.75">
      <c r="A204" s="18"/>
      <c r="B204" s="18"/>
      <c r="F204" s="6"/>
      <c r="G204" s="6">
        <f>IF(OR(model!$C$3&lt;&gt;"",model!$C$6&lt;&gt;"",model!$C$7&lt;&gt;"",$A203=""),1000000,4*model!$B$7*$A203*60/(model!$B$6*model!$B$3^2))</f>
        <v>1000000</v>
      </c>
      <c r="H204" s="6">
        <f>IF(OR(model!$C$7&lt;&gt;"",model!$F$2="",$B203=""),100,4*PI()*$B203*model!$B$7/model!$F$2)</f>
        <v>100</v>
      </c>
      <c r="I204" s="1">
        <v>35.71428571428571</v>
      </c>
      <c r="J204" s="1">
        <v>3.026</v>
      </c>
    </row>
    <row r="205" spans="1:10" ht="12.75">
      <c r="A205" s="18"/>
      <c r="B205" s="18"/>
      <c r="F205" s="6"/>
      <c r="G205" s="6">
        <f>IF(OR(model!$C$3&lt;&gt;"",model!$C$6&lt;&gt;"",model!$C$7&lt;&gt;"",$A204=""),1000000,4*model!$B$7*$A204*60/(model!$B$6*model!$B$3^2))</f>
        <v>1000000</v>
      </c>
      <c r="H205" s="6">
        <f>IF(OR(model!$C$7&lt;&gt;"",model!$F$2="",$B204=""),100,4*PI()*$B204*model!$B$7/model!$F$2)</f>
        <v>100</v>
      </c>
      <c r="I205" s="1">
        <v>33.33333333333333</v>
      </c>
      <c r="J205" s="1">
        <v>2.959</v>
      </c>
    </row>
    <row r="206" spans="1:10" ht="12.75">
      <c r="A206" s="18"/>
      <c r="B206" s="18"/>
      <c r="F206" s="6"/>
      <c r="G206" s="6">
        <f>IF(OR(model!$C$3&lt;&gt;"",model!$C$6&lt;&gt;"",model!$C$7&lt;&gt;"",$A205=""),1000000,4*model!$B$7*$A205*60/(model!$B$6*model!$B$3^2))</f>
        <v>1000000</v>
      </c>
      <c r="H206" s="6">
        <f>IF(OR(model!$C$7&lt;&gt;"",model!$F$2="",$B205=""),100,4*PI()*$B205*model!$B$7/model!$F$2)</f>
        <v>100</v>
      </c>
      <c r="I206" s="1">
        <v>28.57142857142857</v>
      </c>
      <c r="J206" s="1">
        <v>2.81</v>
      </c>
    </row>
    <row r="207" spans="1:10" ht="12.75">
      <c r="A207" s="18"/>
      <c r="B207" s="18"/>
      <c r="F207" s="6"/>
      <c r="G207" s="6">
        <f>IF(OR(model!$C$3&lt;&gt;"",model!$C$6&lt;&gt;"",model!$C$7&lt;&gt;"",$A206=""),1000000,4*model!$B$7*$A206*60/(model!$B$6*model!$B$3^2))</f>
        <v>1000000</v>
      </c>
      <c r="H207" s="6">
        <f>IF(OR(model!$C$7&lt;&gt;"",model!$F$2="",$B206=""),100,4*PI()*$B206*model!$B$7/model!$F$2)</f>
        <v>100</v>
      </c>
      <c r="I207" s="1">
        <v>25</v>
      </c>
      <c r="J207" s="1">
        <v>2.681</v>
      </c>
    </row>
    <row r="208" spans="1:10" ht="12.75">
      <c r="A208" s="18"/>
      <c r="B208" s="18"/>
      <c r="F208" s="6"/>
      <c r="G208" s="6">
        <f>IF(OR(model!$C$3&lt;&gt;"",model!$C$6&lt;&gt;"",model!$C$7&lt;&gt;"",$A207=""),1000000,4*model!$B$7*$A207*60/(model!$B$6*model!$B$3^2))</f>
        <v>1000000</v>
      </c>
      <c r="H208" s="6">
        <f>IF(OR(model!$C$7&lt;&gt;"",model!$F$2="",$B207=""),100,4*PI()*$B207*model!$B$7/model!$F$2)</f>
        <v>100</v>
      </c>
      <c r="I208" s="1">
        <v>22.22222222222222</v>
      </c>
      <c r="J208" s="1">
        <v>2.568</v>
      </c>
    </row>
    <row r="209" spans="1:10" ht="12.75">
      <c r="A209" s="18"/>
      <c r="B209" s="18"/>
      <c r="F209" s="6"/>
      <c r="G209" s="6">
        <f>IF(OR(model!$C$3&lt;&gt;"",model!$C$6&lt;&gt;"",model!$C$7&lt;&gt;"",$A208=""),1000000,4*model!$B$7*$A208*60/(model!$B$6*model!$B$3^2))</f>
        <v>1000000</v>
      </c>
      <c r="H209" s="6">
        <f>IF(OR(model!$C$7&lt;&gt;"",model!$F$2="",$B208=""),100,4*PI()*$B208*model!$B$7/model!$F$2)</f>
        <v>100</v>
      </c>
      <c r="I209" s="1">
        <v>20</v>
      </c>
      <c r="J209" s="1">
        <v>2.468</v>
      </c>
    </row>
    <row r="210" spans="1:10" ht="12.75">
      <c r="A210" s="18"/>
      <c r="B210" s="18"/>
      <c r="F210" s="6"/>
      <c r="G210" s="6">
        <f>IF(OR(model!$C$3&lt;&gt;"",model!$C$6&lt;&gt;"",model!$C$7&lt;&gt;"",$A209=""),1000000,4*model!$B$7*$A209*60/(model!$B$6*model!$B$3^2))</f>
        <v>1000000</v>
      </c>
      <c r="H210" s="6">
        <f>IF(OR(model!$C$7&lt;&gt;"",model!$F$2="",$B209=""),100,4*PI()*$B209*model!$B$7/model!$F$2)</f>
        <v>100</v>
      </c>
      <c r="I210" s="1">
        <v>18.181818181818183</v>
      </c>
      <c r="J210" s="1">
        <v>2.378</v>
      </c>
    </row>
    <row r="211" spans="1:10" ht="12.75">
      <c r="A211" s="18"/>
      <c r="B211" s="18"/>
      <c r="F211" s="6"/>
      <c r="G211" s="6">
        <f>IF(OR(model!$C$3&lt;&gt;"",model!$C$6&lt;&gt;"",model!$C$7&lt;&gt;"",$A210=""),1000000,4*model!$B$7*$A210*60/(model!$B$6*model!$B$3^2))</f>
        <v>1000000</v>
      </c>
      <c r="H211" s="6">
        <f>IF(OR(model!$C$7&lt;&gt;"",model!$F$2="",$B210=""),100,4*PI()*$B210*model!$B$7/model!$F$2)</f>
        <v>100</v>
      </c>
      <c r="I211" s="1">
        <v>16.666666666666668</v>
      </c>
      <c r="J211" s="1">
        <v>2.295</v>
      </c>
    </row>
    <row r="212" spans="1:10" ht="12.75">
      <c r="A212" s="18"/>
      <c r="B212" s="18"/>
      <c r="F212" s="6"/>
      <c r="G212" s="6">
        <f>IF(OR(model!$C$3&lt;&gt;"",model!$C$6&lt;&gt;"",model!$C$7&lt;&gt;"",$A211=""),1000000,4*model!$B$7*$A211*60/(model!$B$6*model!$B$3^2))</f>
        <v>1000000</v>
      </c>
      <c r="H212" s="6">
        <f>IF(OR(model!$C$7&lt;&gt;"",model!$F$2="",$B211=""),100,4*PI()*$B211*model!$B$7/model!$F$2)</f>
        <v>100</v>
      </c>
      <c r="I212" s="1">
        <v>15.384615384615383</v>
      </c>
      <c r="J212" s="1">
        <v>2.22</v>
      </c>
    </row>
    <row r="213" spans="1:10" ht="12.75">
      <c r="A213" s="18"/>
      <c r="B213" s="18"/>
      <c r="F213" s="6"/>
      <c r="G213" s="6">
        <f>IF(OR(model!$C$3&lt;&gt;"",model!$C$6&lt;&gt;"",model!$C$7&lt;&gt;"",$A212=""),1000000,4*model!$B$7*$A212*60/(model!$B$6*model!$B$3^2))</f>
        <v>1000000</v>
      </c>
      <c r="H213" s="6">
        <f>IF(OR(model!$C$7&lt;&gt;"",model!$F$2="",$B212=""),100,4*PI()*$B212*model!$B$7/model!$F$2)</f>
        <v>100</v>
      </c>
      <c r="I213" s="1">
        <v>14.285714285714285</v>
      </c>
      <c r="J213" s="1">
        <v>2.151</v>
      </c>
    </row>
    <row r="214" spans="1:10" ht="12.75">
      <c r="A214" s="18"/>
      <c r="B214" s="18"/>
      <c r="F214" s="6"/>
      <c r="G214" s="6">
        <f>IF(OR(model!$C$3&lt;&gt;"",model!$C$6&lt;&gt;"",model!$C$7&lt;&gt;"",$A213=""),1000000,4*model!$B$7*$A213*60/(model!$B$6*model!$B$3^2))</f>
        <v>1000000</v>
      </c>
      <c r="H214" s="6">
        <f>IF(OR(model!$C$7&lt;&gt;"",model!$F$2="",$B213=""),100,4*PI()*$B213*model!$B$7/model!$F$2)</f>
        <v>100</v>
      </c>
      <c r="I214" s="1">
        <v>13.333333333333334</v>
      </c>
      <c r="J214" s="1">
        <v>2.087</v>
      </c>
    </row>
    <row r="215" spans="1:10" ht="12.75">
      <c r="A215" s="18"/>
      <c r="B215" s="18"/>
      <c r="F215" s="6"/>
      <c r="G215" s="6">
        <f>IF(OR(model!$C$3&lt;&gt;"",model!$C$6&lt;&gt;"",model!$C$7&lt;&gt;"",$A214=""),1000000,4*model!$B$7*$A214*60/(model!$B$6*model!$B$3^2))</f>
        <v>1000000</v>
      </c>
      <c r="H215" s="6">
        <f>IF(OR(model!$C$7&lt;&gt;"",model!$F$2="",$B214=""),100,4*PI()*$B214*model!$B$7/model!$F$2)</f>
        <v>100</v>
      </c>
      <c r="I215" s="1">
        <v>12.5</v>
      </c>
      <c r="J215" s="1">
        <v>2.027</v>
      </c>
    </row>
    <row r="216" spans="1:10" ht="12.75">
      <c r="A216" s="18"/>
      <c r="B216" s="18"/>
      <c r="F216" s="6"/>
      <c r="G216" s="6">
        <f>IF(OR(model!$C$3&lt;&gt;"",model!$C$6&lt;&gt;"",model!$C$7&lt;&gt;"",$A215=""),1000000,4*model!$B$7*$A215*60/(model!$B$6*model!$B$3^2))</f>
        <v>1000000</v>
      </c>
      <c r="H216" s="6">
        <f>IF(OR(model!$C$7&lt;&gt;"",model!$F$2="",$B215=""),100,4*PI()*$B215*model!$B$7/model!$F$2)</f>
        <v>100</v>
      </c>
      <c r="I216" s="1">
        <v>11.76470588235294</v>
      </c>
      <c r="J216" s="1">
        <v>1.971</v>
      </c>
    </row>
    <row r="217" spans="1:10" ht="12.75">
      <c r="A217" s="18"/>
      <c r="B217" s="18"/>
      <c r="F217" s="6"/>
      <c r="G217" s="6">
        <f>IF(OR(model!$C$3&lt;&gt;"",model!$C$6&lt;&gt;"",model!$C$7&lt;&gt;"",$A216=""),1000000,4*model!$B$7*$A216*60/(model!$B$6*model!$B$3^2))</f>
        <v>1000000</v>
      </c>
      <c r="H217" s="6">
        <f>IF(OR(model!$C$7&lt;&gt;"",model!$F$2="",$B216=""),100,4*PI()*$B216*model!$B$7/model!$F$2)</f>
        <v>100</v>
      </c>
      <c r="I217" s="1">
        <v>11.11111111111111</v>
      </c>
      <c r="J217" s="1">
        <v>1.919</v>
      </c>
    </row>
    <row r="218" spans="1:10" ht="12.75">
      <c r="A218" s="18"/>
      <c r="B218" s="18"/>
      <c r="F218" s="6"/>
      <c r="G218" s="6">
        <f>IF(OR(model!$C$3&lt;&gt;"",model!$C$6&lt;&gt;"",model!$C$7&lt;&gt;"",$A217=""),1000000,4*model!$B$7*$A217*60/(model!$B$6*model!$B$3^2))</f>
        <v>1000000</v>
      </c>
      <c r="H218" s="6">
        <f>IF(OR(model!$C$7&lt;&gt;"",model!$F$2="",$B217=""),100,4*PI()*$B217*model!$B$7/model!$F$2)</f>
        <v>100</v>
      </c>
      <c r="I218" s="1">
        <v>10.526315789473685</v>
      </c>
      <c r="J218" s="1">
        <v>1.87</v>
      </c>
    </row>
    <row r="219" spans="1:10" ht="12.75">
      <c r="A219" s="18"/>
      <c r="B219" s="18"/>
      <c r="F219" s="6"/>
      <c r="G219" s="6">
        <f>IF(OR(model!$C$3&lt;&gt;"",model!$C$6&lt;&gt;"",model!$C$7&lt;&gt;"",$A218=""),1000000,4*model!$B$7*$A218*60/(model!$B$6*model!$B$3^2))</f>
        <v>1000000</v>
      </c>
      <c r="H219" s="6">
        <f>IF(OR(model!$C$7&lt;&gt;"",model!$F$2="",$B218=""),100,4*PI()*$B218*model!$B$7/model!$F$2)</f>
        <v>100</v>
      </c>
      <c r="I219" s="1">
        <v>10</v>
      </c>
      <c r="J219" s="1">
        <v>1.823</v>
      </c>
    </row>
    <row r="220" spans="1:10" ht="12.75">
      <c r="A220" s="18"/>
      <c r="B220" s="18"/>
      <c r="F220" s="6"/>
      <c r="G220" s="6">
        <f>IF(OR(model!$C$3&lt;&gt;"",model!$C$6&lt;&gt;"",model!$C$7&lt;&gt;"",$A219=""),1000000,4*model!$B$7*$A219*60/(model!$B$6*model!$B$3^2))</f>
        <v>1000000</v>
      </c>
      <c r="H220" s="6">
        <f>IF(OR(model!$C$7&lt;&gt;"",model!$F$2="",$B219=""),100,4*PI()*$B219*model!$B$7/model!$F$2)</f>
        <v>100</v>
      </c>
      <c r="I220" s="1">
        <v>8.333333333333334</v>
      </c>
      <c r="J220" s="1">
        <v>1.66</v>
      </c>
    </row>
    <row r="221" spans="1:10" ht="12.75">
      <c r="A221" s="18"/>
      <c r="B221" s="18"/>
      <c r="F221" s="6"/>
      <c r="G221" s="6">
        <f>IF(OR(model!$C$3&lt;&gt;"",model!$C$6&lt;&gt;"",model!$C$7&lt;&gt;"",$A220=""),1000000,4*model!$B$7*$A220*60/(model!$B$6*model!$B$3^2))</f>
        <v>1000000</v>
      </c>
      <c r="H221" s="6">
        <f>IF(OR(model!$C$7&lt;&gt;"",model!$F$2="",$B220=""),100,4*PI()*$B220*model!$B$7/model!$F$2)</f>
        <v>100</v>
      </c>
      <c r="I221" s="1">
        <v>7.142857142857143</v>
      </c>
      <c r="J221" s="1">
        <v>1.524</v>
      </c>
    </row>
    <row r="222" spans="1:10" ht="12.75">
      <c r="A222" s="18"/>
      <c r="B222" s="18"/>
      <c r="F222" s="6"/>
      <c r="G222" s="6">
        <f>IF(OR(model!$C$3&lt;&gt;"",model!$C$6&lt;&gt;"",model!$C$7&lt;&gt;"",$A221=""),1000000,4*model!$B$7*$A221*60/(model!$B$6*model!$B$3^2))</f>
        <v>1000000</v>
      </c>
      <c r="H222" s="6">
        <f>IF(OR(model!$C$7&lt;&gt;"",model!$F$2="",$B221=""),100,4*PI()*$B221*model!$B$7/model!$F$2)</f>
        <v>100</v>
      </c>
      <c r="I222" s="1">
        <v>6.25</v>
      </c>
      <c r="J222" s="1">
        <v>1.409</v>
      </c>
    </row>
    <row r="223" spans="1:10" ht="12.75">
      <c r="A223" s="18"/>
      <c r="B223" s="18"/>
      <c r="F223" s="6"/>
      <c r="G223" s="6">
        <f>IF(OR(model!$C$3&lt;&gt;"",model!$C$6&lt;&gt;"",model!$C$7&lt;&gt;"",$A222=""),1000000,4*model!$B$7*$A222*60/(model!$B$6*model!$B$3^2))</f>
        <v>1000000</v>
      </c>
      <c r="H223" s="6">
        <f>IF(OR(model!$C$7&lt;&gt;"",model!$F$2="",$B222=""),100,4*PI()*$B222*model!$B$7/model!$F$2)</f>
        <v>100</v>
      </c>
      <c r="I223" s="1">
        <v>5.555555555555555</v>
      </c>
      <c r="J223" s="1">
        <v>1.31</v>
      </c>
    </row>
    <row r="224" spans="1:10" ht="12.75">
      <c r="A224" s="18"/>
      <c r="B224" s="18"/>
      <c r="F224" s="6"/>
      <c r="G224" s="6">
        <f>IF(OR(model!$C$3&lt;&gt;"",model!$C$6&lt;&gt;"",model!$C$7&lt;&gt;"",$A223=""),1000000,4*model!$B$7*$A223*60/(model!$B$6*model!$B$3^2))</f>
        <v>1000000</v>
      </c>
      <c r="H224" s="6">
        <f>IF(OR(model!$C$7&lt;&gt;"",model!$F$2="",$B223=""),100,4*PI()*$B223*model!$B$7/model!$F$2)</f>
        <v>100</v>
      </c>
      <c r="I224" s="1">
        <v>5</v>
      </c>
      <c r="J224" s="1">
        <v>1.223</v>
      </c>
    </row>
    <row r="225" spans="1:10" ht="12.75">
      <c r="A225" s="18"/>
      <c r="B225" s="18"/>
      <c r="F225" s="6"/>
      <c r="G225" s="6">
        <f>IF(OR(model!$C$3&lt;&gt;"",model!$C$6&lt;&gt;"",model!$C$7&lt;&gt;"",$A224=""),1000000,4*model!$B$7*$A224*60/(model!$B$6*model!$B$3^2))</f>
        <v>1000000</v>
      </c>
      <c r="H225" s="6">
        <f>IF(OR(model!$C$7&lt;&gt;"",model!$F$2="",$B224=""),100,4*PI()*$B224*model!$B$7/model!$F$2)</f>
        <v>100</v>
      </c>
      <c r="I225" s="1">
        <v>4.545454545454546</v>
      </c>
      <c r="J225" s="1">
        <v>1.145</v>
      </c>
    </row>
    <row r="226" spans="1:10" ht="12.75">
      <c r="A226" s="18"/>
      <c r="B226" s="18"/>
      <c r="F226" s="6"/>
      <c r="G226" s="6">
        <f>IF(OR(model!$C$3&lt;&gt;"",model!$C$6&lt;&gt;"",model!$C$7&lt;&gt;"",$A225=""),1000000,4*model!$B$7*$A225*60/(model!$B$6*model!$B$3^2))</f>
        <v>1000000</v>
      </c>
      <c r="H226" s="6">
        <f>IF(OR(model!$C$7&lt;&gt;"",model!$F$2="",$B225=""),100,4*PI()*$B225*model!$B$7/model!$F$2)</f>
        <v>100</v>
      </c>
      <c r="I226" s="1">
        <v>4.166666666666667</v>
      </c>
      <c r="J226" s="1">
        <v>1.076</v>
      </c>
    </row>
    <row r="227" spans="1:10" ht="12.75">
      <c r="A227" s="18"/>
      <c r="B227" s="18"/>
      <c r="F227" s="6"/>
      <c r="G227" s="6">
        <f>IF(OR(model!$C$3&lt;&gt;"",model!$C$6&lt;&gt;"",model!$C$7&lt;&gt;"",$A226=""),1000000,4*model!$B$7*$A226*60/(model!$B$6*model!$B$3^2))</f>
        <v>1000000</v>
      </c>
      <c r="H227" s="6">
        <f>IF(OR(model!$C$7&lt;&gt;"",model!$F$2="",$B226=""),100,4*PI()*$B226*model!$B$7/model!$F$2)</f>
        <v>100</v>
      </c>
      <c r="I227" s="1">
        <v>3.846153846153846</v>
      </c>
      <c r="J227" s="1">
        <v>1.014</v>
      </c>
    </row>
    <row r="228" spans="1:10" ht="12.75">
      <c r="A228" s="18"/>
      <c r="B228" s="18"/>
      <c r="F228" s="6"/>
      <c r="G228" s="6">
        <f>IF(OR(model!$C$3&lt;&gt;"",model!$C$6&lt;&gt;"",model!$C$7&lt;&gt;"",$A227=""),1000000,4*model!$B$7*$A227*60/(model!$B$6*model!$B$3^2))</f>
        <v>1000000</v>
      </c>
      <c r="H228" s="6">
        <f>IF(OR(model!$C$7&lt;&gt;"",model!$F$2="",$B227=""),100,4*PI()*$B227*model!$B$7/model!$F$2)</f>
        <v>100</v>
      </c>
      <c r="I228" s="1">
        <v>3.571428571428571</v>
      </c>
      <c r="J228" s="1">
        <v>0.9573</v>
      </c>
    </row>
    <row r="229" spans="1:10" ht="12.75">
      <c r="A229" s="18"/>
      <c r="B229" s="18"/>
      <c r="F229" s="6"/>
      <c r="G229" s="6">
        <f>IF(OR(model!$C$3&lt;&gt;"",model!$C$6&lt;&gt;"",model!$C$7&lt;&gt;"",$A228=""),1000000,4*model!$B$7*$A228*60/(model!$B$6*model!$B$3^2))</f>
        <v>1000000</v>
      </c>
      <c r="H229" s="6">
        <f>IF(OR(model!$C$7&lt;&gt;"",model!$F$2="",$B228=""),100,4*PI()*$B228*model!$B$7/model!$F$2)</f>
        <v>100</v>
      </c>
      <c r="I229" s="1">
        <v>3.333333333333333</v>
      </c>
      <c r="J229" s="1">
        <v>0.9057</v>
      </c>
    </row>
    <row r="230" spans="1:10" ht="12.75">
      <c r="A230" s="18"/>
      <c r="B230" s="18"/>
      <c r="F230" s="6"/>
      <c r="G230" s="6">
        <f>IF(OR(model!$C$3&lt;&gt;"",model!$C$6&lt;&gt;"",model!$C$7&lt;&gt;"",$A229=""),1000000,4*model!$B$7*$A229*60/(model!$B$6*model!$B$3^2))</f>
        <v>1000000</v>
      </c>
      <c r="H230" s="6">
        <f>IF(OR(model!$C$7&lt;&gt;"",model!$F$2="",$B229=""),100,4*PI()*$B229*model!$B$7/model!$F$2)</f>
        <v>100</v>
      </c>
      <c r="I230" s="1">
        <v>2.8571428571428563</v>
      </c>
      <c r="J230" s="1">
        <v>0.7942</v>
      </c>
    </row>
    <row r="231" spans="1:10" ht="12.75">
      <c r="A231" s="18"/>
      <c r="B231" s="18"/>
      <c r="F231" s="6"/>
      <c r="G231" s="6">
        <f>IF(OR(model!$C$3&lt;&gt;"",model!$C$6&lt;&gt;"",model!$C$7&lt;&gt;"",$A230=""),1000000,4*model!$B$7*$A230*60/(model!$B$6*model!$B$3^2))</f>
        <v>1000000</v>
      </c>
      <c r="H231" s="6">
        <f>IF(OR(model!$C$7&lt;&gt;"",model!$F$2="",$B230=""),100,4*PI()*$B230*model!$B$7/model!$F$2)</f>
        <v>100</v>
      </c>
      <c r="I231" s="1">
        <v>2.5</v>
      </c>
      <c r="J231" s="1">
        <v>0.7024</v>
      </c>
    </row>
    <row r="232" spans="1:10" ht="12.75">
      <c r="A232" s="18"/>
      <c r="B232" s="18"/>
      <c r="F232" s="6"/>
      <c r="G232" s="6">
        <f>IF(OR(model!$C$3&lt;&gt;"",model!$C$6&lt;&gt;"",model!$C$7&lt;&gt;"",$A231=""),1000000,4*model!$B$7*$A231*60/(model!$B$6*model!$B$3^2))</f>
        <v>1000000</v>
      </c>
      <c r="H232" s="6">
        <f>IF(OR(model!$C$7&lt;&gt;"",model!$F$2="",$B231=""),100,4*PI()*$B231*model!$B$7/model!$F$2)</f>
        <v>100</v>
      </c>
      <c r="I232" s="1">
        <v>2.2222222222222223</v>
      </c>
      <c r="J232" s="1">
        <v>0.6253</v>
      </c>
    </row>
    <row r="233" spans="1:10" ht="12.75">
      <c r="A233" s="18"/>
      <c r="B233" s="18"/>
      <c r="F233" s="6"/>
      <c r="G233" s="6">
        <f>IF(OR(model!$C$3&lt;&gt;"",model!$C$6&lt;&gt;"",model!$C$7&lt;&gt;"",$A232=""),1000000,4*model!$B$7*$A232*60/(model!$B$6*model!$B$3^2))</f>
        <v>1000000</v>
      </c>
      <c r="H233" s="6">
        <f>IF(OR(model!$C$7&lt;&gt;"",model!$F$2="",$B232=""),100,4*PI()*$B232*model!$B$7/model!$F$2)</f>
        <v>100</v>
      </c>
      <c r="I233" s="1">
        <v>2</v>
      </c>
      <c r="J233" s="1">
        <v>0.5598</v>
      </c>
    </row>
    <row r="234" spans="1:10" ht="12.75">
      <c r="A234" s="18"/>
      <c r="B234" s="18"/>
      <c r="F234" s="6"/>
      <c r="G234" s="6">
        <f>IF(OR(model!$C$3&lt;&gt;"",model!$C$6&lt;&gt;"",model!$C$7&lt;&gt;"",$A233=""),1000000,4*model!$B$7*$A233*60/(model!$B$6*model!$B$3^2))</f>
        <v>1000000</v>
      </c>
      <c r="H234" s="6">
        <f>IF(OR(model!$C$7&lt;&gt;"",model!$F$2="",$B233=""),100,4*PI()*$B233*model!$B$7/model!$F$2)</f>
        <v>100</v>
      </c>
      <c r="I234" s="1">
        <v>1.8181818181818181</v>
      </c>
      <c r="J234" s="1">
        <v>0.5034</v>
      </c>
    </row>
    <row r="235" spans="1:10" ht="12.75">
      <c r="A235" s="18"/>
      <c r="B235" s="18"/>
      <c r="F235" s="6"/>
      <c r="G235" s="6">
        <f>IF(OR(model!$C$3&lt;&gt;"",model!$C$6&lt;&gt;"",model!$C$7&lt;&gt;"",$A234=""),1000000,4*model!$B$7*$A234*60/(model!$B$6*model!$B$3^2))</f>
        <v>1000000</v>
      </c>
      <c r="H235" s="6">
        <f>IF(OR(model!$C$7&lt;&gt;"",model!$F$2="",$B234=""),100,4*PI()*$B234*model!$B$7/model!$F$2)</f>
        <v>100</v>
      </c>
      <c r="I235" s="1">
        <v>1.6666666666666665</v>
      </c>
      <c r="J235" s="1">
        <v>0.4544</v>
      </c>
    </row>
    <row r="236" spans="1:10" ht="12.75">
      <c r="A236" s="18"/>
      <c r="B236" s="18"/>
      <c r="F236" s="6"/>
      <c r="G236" s="6">
        <f>IF(OR(model!$C$3&lt;&gt;"",model!$C$6&lt;&gt;"",model!$C$7&lt;&gt;"",$A235=""),1000000,4*model!$B$7*$A235*60/(model!$B$6*model!$B$3^2))</f>
        <v>1000000</v>
      </c>
      <c r="H236" s="6">
        <f>IF(OR(model!$C$7&lt;&gt;"",model!$F$2="",$B235=""),100,4*PI()*$B235*model!$B$7/model!$F$2)</f>
        <v>100</v>
      </c>
      <c r="I236" s="1">
        <v>1.5384615384615383</v>
      </c>
      <c r="J236" s="1">
        <v>0.4115</v>
      </c>
    </row>
    <row r="237" spans="1:10" ht="12.75">
      <c r="A237" s="18"/>
      <c r="B237" s="18"/>
      <c r="F237" s="6"/>
      <c r="G237" s="6">
        <f>IF(OR(model!$C$3&lt;&gt;"",model!$C$6&lt;&gt;"",model!$C$7&lt;&gt;"",$A236=""),1000000,4*model!$B$7*$A236*60/(model!$B$6*model!$B$3^2))</f>
        <v>1000000</v>
      </c>
      <c r="H237" s="6">
        <f>IF(OR(model!$C$7&lt;&gt;"",model!$F$2="",$B236=""),100,4*PI()*$B236*model!$B$7/model!$F$2)</f>
        <v>100</v>
      </c>
      <c r="I237" s="1">
        <v>1.4285714285714284</v>
      </c>
      <c r="J237" s="1">
        <v>0.3738</v>
      </c>
    </row>
    <row r="238" spans="1:10" ht="12.75">
      <c r="A238" s="18"/>
      <c r="B238" s="18"/>
      <c r="F238" s="6"/>
      <c r="G238" s="6">
        <f>IF(OR(model!$C$3&lt;&gt;"",model!$C$6&lt;&gt;"",model!$C$7&lt;&gt;"",$A237=""),1000000,4*model!$B$7*$A237*60/(model!$B$6*model!$B$3^2))</f>
        <v>1000000</v>
      </c>
      <c r="H238" s="6">
        <f>IF(OR(model!$C$7&lt;&gt;"",model!$F$2="",$B237=""),100,4*PI()*$B237*model!$B$7/model!$F$2)</f>
        <v>100</v>
      </c>
      <c r="I238" s="1">
        <v>1.3333333333333333</v>
      </c>
      <c r="J238" s="1">
        <v>0.3403</v>
      </c>
    </row>
    <row r="239" spans="1:10" ht="12.75">
      <c r="A239" s="18"/>
      <c r="B239" s="18"/>
      <c r="F239" s="6"/>
      <c r="G239" s="6">
        <f>IF(OR(model!$C$3&lt;&gt;"",model!$C$6&lt;&gt;"",model!$C$7&lt;&gt;"",$A238=""),1000000,4*model!$B$7*$A238*60/(model!$B$6*model!$B$3^2))</f>
        <v>1000000</v>
      </c>
      <c r="H239" s="6">
        <f>IF(OR(model!$C$7&lt;&gt;"",model!$F$2="",$B238=""),100,4*PI()*$B238*model!$B$7/model!$F$2)</f>
        <v>100</v>
      </c>
      <c r="I239" s="1">
        <v>1.25</v>
      </c>
      <c r="J239" s="1">
        <v>0.3106</v>
      </c>
    </row>
    <row r="240" spans="1:10" ht="12.75">
      <c r="A240" s="18"/>
      <c r="B240" s="18"/>
      <c r="F240" s="6"/>
      <c r="G240" s="6">
        <f>IF(OR(model!$C$3&lt;&gt;"",model!$C$6&lt;&gt;"",model!$C$7&lt;&gt;"",$A239=""),1000000,4*model!$B$7*$A239*60/(model!$B$6*model!$B$3^2))</f>
        <v>1000000</v>
      </c>
      <c r="H240" s="6">
        <f>IF(OR(model!$C$7&lt;&gt;"",model!$F$2="",$B239=""),100,4*PI()*$B239*model!$B$7/model!$F$2)</f>
        <v>100</v>
      </c>
      <c r="I240" s="1">
        <v>1.176470588235294</v>
      </c>
      <c r="J240" s="1">
        <v>0.284</v>
      </c>
    </row>
    <row r="241" spans="1:10" ht="12.75">
      <c r="A241" s="18"/>
      <c r="B241" s="18"/>
      <c r="F241" s="6"/>
      <c r="G241" s="6">
        <f>IF(OR(model!$C$3&lt;&gt;"",model!$C$6&lt;&gt;"",model!$C$7&lt;&gt;"",$A240=""),1000000,4*model!$B$7*$A240*60/(model!$B$6*model!$B$3^2))</f>
        <v>1000000</v>
      </c>
      <c r="H241" s="6">
        <f>IF(OR(model!$C$7&lt;&gt;"",model!$F$2="",$B240=""),100,4*PI()*$B240*model!$B$7/model!$F$2)</f>
        <v>100</v>
      </c>
      <c r="I241" s="1">
        <v>1.1111111111111112</v>
      </c>
      <c r="J241" s="1">
        <v>0.2602</v>
      </c>
    </row>
    <row r="242" spans="1:10" ht="12.75">
      <c r="A242" s="18"/>
      <c r="B242" s="18"/>
      <c r="F242" s="6"/>
      <c r="G242" s="6">
        <f>IF(OR(model!$C$3&lt;&gt;"",model!$C$6&lt;&gt;"",model!$C$7&lt;&gt;"",$A241=""),1000000,4*model!$B$7*$A241*60/(model!$B$6*model!$B$3^2))</f>
        <v>1000000</v>
      </c>
      <c r="H242" s="6">
        <f>IF(OR(model!$C$7&lt;&gt;"",model!$F$2="",$B241=""),100,4*PI()*$B241*model!$B$7/model!$F$2)</f>
        <v>100</v>
      </c>
      <c r="I242" s="1">
        <v>1.0526315789473684</v>
      </c>
      <c r="J242" s="1">
        <v>0.2387</v>
      </c>
    </row>
    <row r="243" spans="1:10" ht="12.75">
      <c r="A243" s="18"/>
      <c r="B243" s="18"/>
      <c r="F243" s="6"/>
      <c r="G243" s="6">
        <f>IF(OR(model!$C$3&lt;&gt;"",model!$C$6&lt;&gt;"",model!$C$7&lt;&gt;"",$A242=""),1000000,4*model!$B$7*$A242*60/(model!$B$6*model!$B$3^2))</f>
        <v>1000000</v>
      </c>
      <c r="H243" s="6">
        <f>IF(OR(model!$C$7&lt;&gt;"",model!$F$2="",$B242=""),100,4*PI()*$B242*model!$B$7/model!$F$2)</f>
        <v>100</v>
      </c>
      <c r="I243" s="1">
        <v>1</v>
      </c>
      <c r="J243" s="1">
        <v>0.2194</v>
      </c>
    </row>
    <row r="244" spans="1:10" ht="12.75">
      <c r="A244" s="18"/>
      <c r="B244" s="18"/>
      <c r="F244" s="6"/>
      <c r="G244" s="6">
        <f>IF(OR(model!$C$3&lt;&gt;"",model!$C$6&lt;&gt;"",model!$C$7&lt;&gt;"",$A243=""),1000000,4*model!$B$7*$A243*60/(model!$B$6*model!$B$3^2))</f>
        <v>1000000</v>
      </c>
      <c r="H244" s="6">
        <f>IF(OR(model!$C$7&lt;&gt;"",model!$F$2="",$B243=""),100,4*PI()*$B243*model!$B$7/model!$F$2)</f>
        <v>100</v>
      </c>
      <c r="I244" s="1">
        <v>0.8333333333333334</v>
      </c>
      <c r="J244" s="1">
        <v>0.1584</v>
      </c>
    </row>
    <row r="245" spans="1:10" ht="12.75">
      <c r="A245" s="18"/>
      <c r="B245" s="18"/>
      <c r="F245" s="6"/>
      <c r="G245" s="6">
        <f>IF(OR(model!$C$3&lt;&gt;"",model!$C$6&lt;&gt;"",model!$C$7&lt;&gt;"",$A244=""),1000000,4*model!$B$7*$A244*60/(model!$B$6*model!$B$3^2))</f>
        <v>1000000</v>
      </c>
      <c r="H245" s="6">
        <f>IF(OR(model!$C$7&lt;&gt;"",model!$F$2="",$B244=""),100,4*PI()*$B244*model!$B$7/model!$F$2)</f>
        <v>100</v>
      </c>
      <c r="I245" s="1">
        <v>0.7142857142857143</v>
      </c>
      <c r="J245" s="1">
        <v>0.1162</v>
      </c>
    </row>
    <row r="246" spans="1:10" ht="12.75">
      <c r="A246" s="18"/>
      <c r="B246" s="18"/>
      <c r="F246" s="6"/>
      <c r="G246" s="6">
        <f>IF(OR(model!$C$3&lt;&gt;"",model!$C$6&lt;&gt;"",model!$C$7&lt;&gt;"",$A245=""),1000000,4*model!$B$7*$A245*60/(model!$B$6*model!$B$3^2))</f>
        <v>1000000</v>
      </c>
      <c r="H246" s="6">
        <f>IF(OR(model!$C$7&lt;&gt;"",model!$F$2="",$B245=""),100,4*PI()*$B245*model!$B$7/model!$F$2)</f>
        <v>100</v>
      </c>
      <c r="I246" s="1">
        <v>0.625</v>
      </c>
      <c r="J246" s="1">
        <v>0.08361</v>
      </c>
    </row>
    <row r="247" spans="1:10" ht="12.75">
      <c r="A247" s="18"/>
      <c r="B247" s="18"/>
      <c r="F247" s="6"/>
      <c r="G247" s="6">
        <f>IF(OR(model!$C$3&lt;&gt;"",model!$C$6&lt;&gt;"",model!$C$7&lt;&gt;"",$A246=""),1000000,4*model!$B$7*$A246*60/(model!$B$6*model!$B$3^2))</f>
        <v>1000000</v>
      </c>
      <c r="H247" s="6">
        <f>IF(OR(model!$C$7&lt;&gt;"",model!$F$2="",$B246=""),100,4*PI()*$B246*model!$B$7/model!$F$2)</f>
        <v>100</v>
      </c>
      <c r="I247" s="1">
        <v>0.5555555555555556</v>
      </c>
      <c r="J247" s="1">
        <v>0.06471</v>
      </c>
    </row>
    <row r="248" spans="1:10" ht="12.75">
      <c r="A248" s="18"/>
      <c r="B248" s="18"/>
      <c r="F248" s="6"/>
      <c r="G248" s="6">
        <f>IF(OR(model!$C$3&lt;&gt;"",model!$C$6&lt;&gt;"",model!$C$7&lt;&gt;"",$A247=""),1000000,4*model!$B$7*$A247*60/(model!$B$6*model!$B$3^2))</f>
        <v>1000000</v>
      </c>
      <c r="H248" s="6">
        <f>IF(OR(model!$C$7&lt;&gt;"",model!$F$2="",$B247=""),100,4*PI()*$B247*model!$B$7/model!$F$2)</f>
        <v>100</v>
      </c>
      <c r="I248" s="1">
        <v>0.5</v>
      </c>
      <c r="J248" s="1">
        <v>0.0489</v>
      </c>
    </row>
    <row r="249" spans="1:10" ht="12.75">
      <c r="A249" s="18"/>
      <c r="B249" s="18"/>
      <c r="F249" s="6"/>
      <c r="G249" s="6">
        <f>IF(OR(model!$C$3&lt;&gt;"",model!$C$6&lt;&gt;"",model!$C$7&lt;&gt;"",$A248=""),1000000,4*model!$B$7*$A248*60/(model!$B$6*model!$B$3^2))</f>
        <v>1000000</v>
      </c>
      <c r="H249" s="6">
        <f>IF(OR(model!$C$7&lt;&gt;"",model!$F$2="",$B248=""),100,4*PI()*$B248*model!$B$7/model!$F$2)</f>
        <v>100</v>
      </c>
      <c r="I249" s="1">
        <v>0.4545454545454546</v>
      </c>
      <c r="J249" s="1">
        <v>0.03719</v>
      </c>
    </row>
    <row r="250" spans="1:10" ht="12.75">
      <c r="A250" s="18"/>
      <c r="B250" s="18"/>
      <c r="F250" s="6"/>
      <c r="G250" s="6">
        <f>IF(OR(model!$C$3&lt;&gt;"",model!$C$6&lt;&gt;"",model!$C$7&lt;&gt;"",$A249=""),1000000,4*model!$B$7*$A249*60/(model!$B$6*model!$B$3^2))</f>
        <v>1000000</v>
      </c>
      <c r="H250" s="6">
        <f>IF(OR(model!$C$7&lt;&gt;"",model!$F$2="",$B249=""),100,4*PI()*$B249*model!$B$7/model!$F$2)</f>
        <v>100</v>
      </c>
      <c r="I250" s="1">
        <v>0.4166666666666667</v>
      </c>
      <c r="J250" s="1">
        <v>0.02844</v>
      </c>
    </row>
    <row r="251" spans="1:10" ht="12.75">
      <c r="A251" s="18"/>
      <c r="B251" s="18"/>
      <c r="F251" s="6"/>
      <c r="G251" s="6">
        <f>IF(OR(model!$C$3&lt;&gt;"",model!$C$6&lt;&gt;"",model!$C$7&lt;&gt;"",$A250=""),1000000,4*model!$B$7*$A250*60/(model!$B$6*model!$B$3^2))</f>
        <v>1000000</v>
      </c>
      <c r="H251" s="6">
        <f>IF(OR(model!$C$7&lt;&gt;"",model!$F$2="",$B250=""),100,4*PI()*$B250*model!$B$7/model!$F$2)</f>
        <v>100</v>
      </c>
      <c r="I251" s="1">
        <v>0.3846153846153846</v>
      </c>
      <c r="J251" s="1">
        <v>0.02185</v>
      </c>
    </row>
    <row r="252" spans="1:10" ht="12.75">
      <c r="A252" s="18"/>
      <c r="B252" s="18"/>
      <c r="F252" s="6"/>
      <c r="G252" s="6">
        <f>IF(OR(model!$C$3&lt;&gt;"",model!$C$6&lt;&gt;"",model!$C$7&lt;&gt;"",$A251=""),1000000,4*model!$B$7*$A251*60/(model!$B$6*model!$B$3^2))</f>
        <v>1000000</v>
      </c>
      <c r="H252" s="6">
        <f>IF(OR(model!$C$7&lt;&gt;"",model!$F$2="",$B251=""),100,4*PI()*$B251*model!$B$7/model!$F$2)</f>
        <v>100</v>
      </c>
      <c r="I252" s="1">
        <v>0.3571428571428571</v>
      </c>
      <c r="J252" s="1">
        <v>0.01686</v>
      </c>
    </row>
    <row r="253" spans="1:10" ht="12.75">
      <c r="A253" s="18"/>
      <c r="B253" s="18"/>
      <c r="F253" s="6"/>
      <c r="G253" s="6">
        <f>IF(OR(model!$C$3&lt;&gt;"",model!$C$6&lt;&gt;"",model!$C$7&lt;&gt;"",$A252=""),1000000,4*model!$B$7*$A252*60/(model!$B$6*model!$B$3^2))</f>
        <v>1000000</v>
      </c>
      <c r="H253" s="6">
        <f>IF(OR(model!$C$7&lt;&gt;"",model!$F$2="",$B252=""),100,4*PI()*$B252*model!$B$7/model!$F$2)</f>
        <v>100</v>
      </c>
      <c r="I253" s="1">
        <v>0.33333333333333326</v>
      </c>
      <c r="J253" s="1">
        <v>0.01305</v>
      </c>
    </row>
    <row r="254" spans="1:10" ht="12.75">
      <c r="A254" s="18"/>
      <c r="B254" s="18"/>
      <c r="F254" s="6"/>
      <c r="G254" s="6">
        <f>IF(OR(model!$C$3&lt;&gt;"",model!$C$6&lt;&gt;"",model!$C$7&lt;&gt;"",$A253=""),1000000,4*model!$B$7*$A253*60/(model!$B$6*model!$B$3^2))</f>
        <v>1000000</v>
      </c>
      <c r="H254" s="6">
        <f>IF(OR(model!$C$7&lt;&gt;"",model!$F$2="",$B253=""),100,4*PI()*$B253*model!$B$7/model!$F$2)</f>
        <v>100</v>
      </c>
      <c r="I254" s="1">
        <v>0.2857142857142857</v>
      </c>
      <c r="J254" s="1">
        <v>0.00697</v>
      </c>
    </row>
    <row r="255" spans="1:10" ht="12.75">
      <c r="A255" s="18"/>
      <c r="B255" s="18"/>
      <c r="F255" s="6"/>
      <c r="G255" s="6">
        <f>IF(OR(model!$C$3&lt;&gt;"",model!$C$6&lt;&gt;"",model!$C$7&lt;&gt;"",$A254=""),1000000,4*model!$B$7*$A254*60/(model!$B$6*model!$B$3^2))</f>
        <v>1000000</v>
      </c>
      <c r="H255" s="6">
        <f>IF(OR(model!$C$7&lt;&gt;"",model!$F$2="",$B254=""),100,4*PI()*$B254*model!$B$7/model!$F$2)</f>
        <v>100</v>
      </c>
      <c r="I255" s="1">
        <v>0.25</v>
      </c>
      <c r="J255" s="1">
        <v>0.003779</v>
      </c>
    </row>
    <row r="256" spans="1:10" ht="12.75">
      <c r="A256" s="18"/>
      <c r="B256" s="18"/>
      <c r="F256" s="6"/>
      <c r="G256" s="6">
        <f>IF(OR(model!$C$3&lt;&gt;"",model!$C$6&lt;&gt;"",model!$C$7&lt;&gt;"",$A255=""),1000000,4*model!$B$7*$A255*60/(model!$B$6*model!$B$3^2))</f>
        <v>1000000</v>
      </c>
      <c r="H256" s="6">
        <f>IF(OR(model!$C$7&lt;&gt;"",model!$F$2="",$B255=""),100,4*PI()*$B255*model!$B$7/model!$F$2)</f>
        <v>100</v>
      </c>
      <c r="I256" s="1">
        <v>0.2222222222222222</v>
      </c>
      <c r="J256" s="1">
        <v>0.002073</v>
      </c>
    </row>
    <row r="257" spans="1:10" ht="12.75">
      <c r="A257" s="18"/>
      <c r="B257" s="18"/>
      <c r="F257" s="6"/>
      <c r="G257" s="6">
        <f>IF(OR(model!$C$3&lt;&gt;"",model!$C$6&lt;&gt;"",model!$C$7&lt;&gt;"",$A256=""),1000000,4*model!$B$7*$A256*60/(model!$B$6*model!$B$3^2))</f>
        <v>1000000</v>
      </c>
      <c r="H257" s="6">
        <f>IF(OR(model!$C$7&lt;&gt;"",model!$F$2="",$B256=""),100,4*PI()*$B256*model!$B$7/model!$F$2)</f>
        <v>100</v>
      </c>
      <c r="I257" s="1">
        <v>0.2</v>
      </c>
      <c r="J257" s="1">
        <v>0.001148</v>
      </c>
    </row>
    <row r="258" spans="1:10" ht="12.75">
      <c r="A258" s="18"/>
      <c r="B258" s="18"/>
      <c r="F258" s="6"/>
      <c r="G258" s="6">
        <f>IF(OR(model!$C$3&lt;&gt;"",model!$C$6&lt;&gt;"",model!$C$7&lt;&gt;"",$A257=""),1000000,4*model!$B$7*$A257*60/(model!$B$6*model!$B$3^2))</f>
        <v>1000000</v>
      </c>
      <c r="H258" s="6">
        <f>IF(OR(model!$C$7&lt;&gt;"",model!$F$2="",$B257=""),100,4*PI()*$B257*model!$B$7/model!$F$2)</f>
        <v>100</v>
      </c>
      <c r="I258" s="1">
        <v>0.18181818181818182</v>
      </c>
      <c r="J258" s="1">
        <v>0.0006409</v>
      </c>
    </row>
    <row r="259" spans="1:10" ht="12.75">
      <c r="A259" s="18"/>
      <c r="B259" s="18"/>
      <c r="F259" s="6"/>
      <c r="G259" s="6">
        <f>IF(OR(model!$C$3&lt;&gt;"",model!$C$6&lt;&gt;"",model!$C$7&lt;&gt;"",$A258=""),1000000,4*model!$B$7*$A258*60/(model!$B$6*model!$B$3^2))</f>
        <v>1000000</v>
      </c>
      <c r="H259" s="6">
        <f>IF(OR(model!$C$7&lt;&gt;"",model!$F$2="",$B258=""),100,4*PI()*$B258*model!$B$7/model!$F$2)</f>
        <v>100</v>
      </c>
      <c r="I259" s="1">
        <v>0.16666666666666666</v>
      </c>
      <c r="J259" s="1">
        <v>0.0003601</v>
      </c>
    </row>
    <row r="260" spans="1:10" ht="12.75">
      <c r="A260" s="18"/>
      <c r="B260" s="18"/>
      <c r="F260" s="6"/>
      <c r="G260" s="6">
        <f>IF(OR(model!$C$3&lt;&gt;"",model!$C$6&lt;&gt;"",model!$C$7&lt;&gt;"",$A259=""),1000000,4*model!$B$7*$A259*60/(model!$B$6*model!$B$3^2))</f>
        <v>1000000</v>
      </c>
      <c r="H260" s="6">
        <f>IF(OR(model!$C$7&lt;&gt;"",model!$F$2="",$B259=""),100,4*PI()*$B259*model!$B$7/model!$F$2)</f>
        <v>100</v>
      </c>
      <c r="I260" s="1">
        <v>0.15384615384615385</v>
      </c>
      <c r="J260" s="1">
        <v>0.0002034</v>
      </c>
    </row>
    <row r="261" spans="1:10" ht="12.75">
      <c r="A261" s="18"/>
      <c r="B261" s="18"/>
      <c r="F261" s="6"/>
      <c r="G261" s="6">
        <f>IF(OR(model!$C$3&lt;&gt;"",model!$C$6&lt;&gt;"",model!$C$7&lt;&gt;"",$A260=""),1000000,4*model!$B$7*$A260*60/(model!$B$6*model!$B$3^2))</f>
        <v>1000000</v>
      </c>
      <c r="H261" s="6">
        <f>IF(OR(model!$C$7&lt;&gt;"",model!$F$2="",$B260=""),100,4*PI()*$B260*model!$B$7/model!$F$2)</f>
        <v>100</v>
      </c>
      <c r="I261" s="1">
        <v>0.14285714285714285</v>
      </c>
      <c r="J261" s="1">
        <v>0.0001155</v>
      </c>
    </row>
    <row r="262" spans="1:10" ht="12.75">
      <c r="A262" s="18"/>
      <c r="B262" s="18"/>
      <c r="F262" s="6"/>
      <c r="G262" s="6">
        <f>IF(OR(model!$C$3&lt;&gt;"",model!$C$6&lt;&gt;"",model!$C$7&lt;&gt;"",$A261=""),1000000,4*model!$B$7*$A261*60/(model!$B$6*model!$B$3^2))</f>
        <v>1000000</v>
      </c>
      <c r="H262" s="6">
        <f>IF(OR(model!$C$7&lt;&gt;"",model!$F$2="",$B261=""),100,4*PI()*$B261*model!$B$7/model!$F$2)</f>
        <v>100</v>
      </c>
      <c r="I262" s="1">
        <v>0.13333333333333333</v>
      </c>
      <c r="J262" s="1">
        <v>6.583E-05</v>
      </c>
    </row>
    <row r="263" spans="1:10" ht="12.75">
      <c r="A263" s="18"/>
      <c r="B263" s="18"/>
      <c r="F263" s="6"/>
      <c r="G263" s="6">
        <f>IF(OR(model!$C$3&lt;&gt;"",model!$C$6&lt;&gt;"",model!$C$7&lt;&gt;"",$A262=""),1000000,4*model!$B$7*$A262*60/(model!$B$6*model!$B$3^2))</f>
        <v>1000000</v>
      </c>
      <c r="H263" s="6">
        <f>IF(OR(model!$C$7&lt;&gt;"",model!$F$2="",$B262=""),100,4*PI()*$B262*model!$B$7/model!$F$2)</f>
        <v>100</v>
      </c>
      <c r="I263" s="1">
        <v>0.125</v>
      </c>
      <c r="J263" s="1">
        <v>3.767E-05</v>
      </c>
    </row>
    <row r="264" spans="1:10" ht="12.75">
      <c r="A264" s="18"/>
      <c r="B264" s="18"/>
      <c r="F264" s="6"/>
      <c r="G264" s="6">
        <f>IF(OR(model!$C$3&lt;&gt;"",model!$C$6&lt;&gt;"",model!$C$7&lt;&gt;"",$A263=""),1000000,4*model!$B$7*$A263*60/(model!$B$6*model!$B$3^2))</f>
        <v>1000000</v>
      </c>
      <c r="H264" s="6">
        <f>IF(OR(model!$C$7&lt;&gt;"",model!$F$2="",$B263=""),100,4*PI()*$B263*model!$B$7/model!$F$2)</f>
        <v>100</v>
      </c>
      <c r="I264" s="1">
        <v>0.11764705882352941</v>
      </c>
      <c r="J264" s="1">
        <v>2.162E-05</v>
      </c>
    </row>
    <row r="265" spans="1:10" ht="12.75">
      <c r="A265" s="18"/>
      <c r="B265" s="18"/>
      <c r="F265" s="6"/>
      <c r="G265" s="6">
        <f>IF(OR(model!$C$3&lt;&gt;"",model!$C$6&lt;&gt;"",model!$C$7&lt;&gt;"",$A264=""),1000000,4*model!$B$7*$A264*60/(model!$B$6*model!$B$3^2))</f>
        <v>1000000</v>
      </c>
      <c r="H265" s="6">
        <f>IF(OR(model!$C$7&lt;&gt;"",model!$F$2="",$B264=""),100,4*PI()*$B264*model!$B$7/model!$F$2)</f>
        <v>100</v>
      </c>
      <c r="I265" s="1">
        <v>0.1111111111111111</v>
      </c>
      <c r="J265" s="1">
        <v>1.245E-05</v>
      </c>
    </row>
    <row r="266" spans="1:10" ht="12.75">
      <c r="A266" s="19"/>
      <c r="B266" s="19"/>
      <c r="G266" s="6">
        <f>IF(OR(model!$C$3&lt;&gt;"",model!$C$6&lt;&gt;"",model!$C$7&lt;&gt;"",$A265=""),1000000,4*model!$B$7*$A265*60/(model!$B$6*model!$B$3^2))</f>
        <v>1000000</v>
      </c>
      <c r="H266" s="6">
        <f>IF(OR(model!$C$7&lt;&gt;"",model!$F$2="",$B265=""),100,4*PI()*$B265*model!$B$7/model!$F$2)</f>
        <v>100</v>
      </c>
      <c r="I266" s="1">
        <v>0.10526315789473684</v>
      </c>
      <c r="J266" s="1">
        <v>7.185E-06</v>
      </c>
    </row>
  </sheetData>
  <sheetProtection sheet="1" objects="1" scenarios="1"/>
  <mergeCells count="1">
    <mergeCell ref="I1:J1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5" sqref="A5"/>
    </sheetView>
  </sheetViews>
  <sheetFormatPr defaultColWidth="11.421875" defaultRowHeight="12.75"/>
  <sheetData>
    <row r="1" spans="1:11" ht="12.75">
      <c r="A1" t="s">
        <v>24</v>
      </c>
      <c r="J1" s="8" t="s">
        <v>13</v>
      </c>
      <c r="K1" s="8" t="s">
        <v>14</v>
      </c>
    </row>
    <row r="2" spans="10:11" ht="12.75">
      <c r="J2" s="8" t="s">
        <v>15</v>
      </c>
      <c r="K2" s="8" t="s">
        <v>41</v>
      </c>
    </row>
    <row r="3" spans="1:11" ht="12.75">
      <c r="A3" t="s">
        <v>42</v>
      </c>
      <c r="J3" s="8"/>
      <c r="K3" s="8"/>
    </row>
    <row r="4" spans="1:11" ht="12.75">
      <c r="A4" t="s">
        <v>47</v>
      </c>
      <c r="J4" s="8"/>
      <c r="K4" s="8"/>
    </row>
    <row r="5" spans="1:11" ht="12.75">
      <c r="A5" t="s">
        <v>48</v>
      </c>
      <c r="J5" s="8"/>
      <c r="K5" s="8"/>
    </row>
    <row r="6" spans="10:11" ht="12.75">
      <c r="J6" s="8"/>
      <c r="K6" s="8"/>
    </row>
    <row r="7" spans="1:11" ht="12.75">
      <c r="A7" t="s">
        <v>46</v>
      </c>
      <c r="J7" s="8"/>
      <c r="K7" s="8"/>
    </row>
    <row r="8" spans="1:11" ht="12.75">
      <c r="A8" t="s">
        <v>33</v>
      </c>
      <c r="J8" s="8"/>
      <c r="K8" s="8"/>
    </row>
    <row r="9" spans="1:11" ht="12.75">
      <c r="A9" t="s">
        <v>34</v>
      </c>
      <c r="J9" s="8"/>
      <c r="K9" s="8"/>
    </row>
    <row r="10" spans="1:11" ht="12.75">
      <c r="A10" t="s">
        <v>43</v>
      </c>
      <c r="J10" s="8"/>
      <c r="K10" s="8"/>
    </row>
    <row r="11" spans="10:11" ht="12.75">
      <c r="J11" s="8"/>
      <c r="K11" s="8"/>
    </row>
    <row r="12" spans="1:11" ht="12.75">
      <c r="A12" t="s">
        <v>35</v>
      </c>
      <c r="J12" s="8"/>
      <c r="K12" s="8"/>
    </row>
    <row r="13" spans="1:11" ht="12.75">
      <c r="A13" t="s">
        <v>36</v>
      </c>
      <c r="J13" s="8"/>
      <c r="K13" s="8"/>
    </row>
    <row r="14" spans="1:11" ht="12.75">
      <c r="A14" t="s">
        <v>40</v>
      </c>
      <c r="J14" s="8"/>
      <c r="K14" s="8"/>
    </row>
    <row r="15" spans="10:11" ht="12.75">
      <c r="J15" s="8"/>
      <c r="K15" s="8"/>
    </row>
    <row r="16" spans="1:7" ht="12.75">
      <c r="A16" t="s">
        <v>39</v>
      </c>
      <c r="G16" s="3"/>
    </row>
    <row r="17" spans="1:7" ht="12.75">
      <c r="A17" t="s">
        <v>44</v>
      </c>
      <c r="G17" s="13"/>
    </row>
    <row r="19" spans="1:4" ht="12.75">
      <c r="A19" s="9" t="s">
        <v>16</v>
      </c>
      <c r="C19" s="9" t="s">
        <v>17</v>
      </c>
      <c r="D19" s="10" t="s">
        <v>18</v>
      </c>
    </row>
    <row r="20" spans="1:4" ht="12.75">
      <c r="A20" t="s">
        <v>10</v>
      </c>
      <c r="C20" s="11" t="s">
        <v>25</v>
      </c>
      <c r="D20" s="12" t="s">
        <v>21</v>
      </c>
    </row>
    <row r="21" spans="1:4" ht="12.75">
      <c r="A21" t="s">
        <v>19</v>
      </c>
      <c r="C21" s="11" t="s">
        <v>20</v>
      </c>
      <c r="D21" s="12" t="s">
        <v>45</v>
      </c>
    </row>
    <row r="22" spans="1:4" ht="12.75">
      <c r="A22" t="s">
        <v>28</v>
      </c>
      <c r="C22" s="11" t="s">
        <v>20</v>
      </c>
      <c r="D22" s="12" t="s">
        <v>21</v>
      </c>
    </row>
    <row r="23" spans="1:4" ht="12.75">
      <c r="A23" t="s">
        <v>29</v>
      </c>
      <c r="C23" s="11" t="s">
        <v>26</v>
      </c>
      <c r="D23" s="12" t="s">
        <v>21</v>
      </c>
    </row>
    <row r="24" spans="1:4" ht="12.75">
      <c r="A24" t="s">
        <v>30</v>
      </c>
      <c r="C24" s="11" t="s">
        <v>27</v>
      </c>
      <c r="D24" s="12" t="s">
        <v>21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Rudolf Liedl</cp:lastModifiedBy>
  <cp:lastPrinted>2009-01-17T13:11:17Z</cp:lastPrinted>
  <dcterms:created xsi:type="dcterms:W3CDTF">2008-08-05T14:06:29Z</dcterms:created>
  <dcterms:modified xsi:type="dcterms:W3CDTF">2009-07-02T12:50:04Z</dcterms:modified>
  <cp:category/>
  <cp:version/>
  <cp:contentType/>
  <cp:contentStatus/>
</cp:coreProperties>
</file>