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odel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<sst xmlns="http://schemas.openxmlformats.org/spreadsheetml/2006/main" count="47" uniqueCount="39">
  <si>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>Model Output:</t>
  </si>
  <si>
    <t>Input Data:</t>
  </si>
  <si>
    <t>Author:</t>
  </si>
  <si>
    <t>Rudolf Liedl</t>
  </si>
  <si>
    <t>Date:</t>
  </si>
  <si>
    <t>remarks</t>
  </si>
  <si>
    <t>Cells requiring input parameters are coloured light green:</t>
  </si>
  <si>
    <t>input parameters</t>
  </si>
  <si>
    <t>units</t>
  </si>
  <si>
    <t>m/s</t>
  </si>
  <si>
    <t>angle</t>
  </si>
  <si>
    <t>(-)</t>
  </si>
  <si>
    <t>(°)</t>
  </si>
  <si>
    <r>
      <t xml:space="preserve">angle between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-axis and hydraulic gradient</t>
    </r>
  </si>
  <si>
    <r>
      <t xml:space="preserve">conductivity ratio </t>
    </r>
    <r>
      <rPr>
        <i/>
        <sz val="10"/>
        <rFont val="Arial"/>
        <family val="2"/>
      </rPr>
      <t>K</t>
    </r>
    <r>
      <rPr>
        <i/>
        <vertAlign val="subscript"/>
        <sz val="10"/>
        <rFont val="Arial"/>
        <family val="2"/>
      </rPr>
      <t>h</t>
    </r>
    <r>
      <rPr>
        <sz val="10"/>
        <rFont val="Arial"/>
        <family val="2"/>
      </rPr>
      <t>:</t>
    </r>
    <r>
      <rPr>
        <i/>
        <sz val="10"/>
        <rFont val="Arial"/>
        <family val="2"/>
      </rPr>
      <t>K</t>
    </r>
    <r>
      <rPr>
        <i/>
        <vertAlign val="subscript"/>
        <sz val="10"/>
        <rFont val="Arial"/>
        <family val="2"/>
      </rPr>
      <t>v</t>
    </r>
  </si>
  <si>
    <r>
      <rPr>
        <i/>
        <sz val="10"/>
        <rFont val="Arial"/>
        <family val="2"/>
      </rPr>
      <t>x</t>
    </r>
    <r>
      <rPr>
        <sz val="10"/>
        <rFont val="Arial"/>
        <family val="2"/>
      </rPr>
      <t>-component of flux (rel.)</t>
    </r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</si>
  <si>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>-component of flux (rel.)</t>
    </r>
  </si>
  <si>
    <t>magnitude of flux (rel.)</t>
  </si>
  <si>
    <t>angle between hydraulic gradient and flux</t>
  </si>
  <si>
    <t>°</t>
  </si>
  <si>
    <t>horizontal hydraulic conductivity (rel.)</t>
  </si>
  <si>
    <t>vertical hydraulic conductivity (rel.)</t>
  </si>
  <si>
    <r>
      <rPr>
        <i/>
        <sz val="10"/>
        <rFont val="Arial"/>
        <family val="2"/>
      </rPr>
      <t>x</t>
    </r>
    <r>
      <rPr>
        <sz val="10"/>
        <rFont val="Arial"/>
        <family val="2"/>
      </rPr>
      <t>-component of hydraulic gradient (rel.)</t>
    </r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</si>
  <si>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>-component of hydraulic gradient (rel.)</t>
    </r>
  </si>
  <si>
    <t>Intermediate Result:</t>
  </si>
  <si>
    <t>-</t>
  </si>
  <si>
    <t>enter non-negative number or "inf"</t>
  </si>
  <si>
    <t>enter number from 0 to 360</t>
  </si>
  <si>
    <t>It also computes the angle between the hydraulic gradient vector and the flux vector.</t>
  </si>
  <si>
    <t>The worksheet visualises groundwater flow direction in a vertically 2D, anisotropic aquifer.</t>
  </si>
  <si>
    <t xml:space="preserve">In addition, information is provided about hydraulic gradient, hydraulic conductivity, and groundwater flux. </t>
  </si>
  <si>
    <t>It is to be noted that this information is given as relative numbers</t>
  </si>
  <si>
    <t>The diagram shows the hydraulic conductivity ratio (black double arrows), the direction of hydraulic gradient</t>
  </si>
  <si>
    <t xml:space="preserve">(brown arrow), some hydraulic head isolines (blue lines), and the direction of groundwater flux (red arrow). </t>
  </si>
  <si>
    <r>
      <t xml:space="preserve">It is also to be noted that the hydraulic gradient vector points in direction of </t>
    </r>
    <r>
      <rPr>
        <i/>
        <sz val="10"/>
        <rFont val="Arial"/>
        <family val="2"/>
      </rPr>
      <t>increasing</t>
    </r>
    <r>
      <rPr>
        <sz val="10"/>
        <rFont val="Arial"/>
        <family val="2"/>
      </rPr>
      <t xml:space="preserve"> hydraulic head values.</t>
    </r>
  </si>
  <si>
    <t xml:space="preserve">(to be multiplied with some problem-specific reference values for hydraulic gradient, hydraulic conductivity, or flux, resp.).  </t>
  </si>
  <si>
    <t xml:space="preserve">Head isolines are plotted for visualisation purposes. They are perpendicular to the gradient vector. </t>
  </si>
  <si>
    <r>
      <t xml:space="preserve">("inf" is equivalent to </t>
    </r>
    <r>
      <rPr>
        <i/>
        <sz val="10"/>
        <rFont val="Arial"/>
        <family val="2"/>
      </rPr>
      <t>K</t>
    </r>
    <r>
      <rPr>
        <i/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0)</t>
    </r>
  </si>
  <si>
    <t>Nov 17,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</si>
</sst>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"/>
    <numFmt numFmtId="173" formatCode="#.##0.0000"/>
    <numFmt numFmtId="174" formatCode="#.##0.00"/>
    <numFmt numFmtId="175" formatCode="0.0E+00"/>
    <numFmt numFmtId="176" formatCode="0.E+00"/>
    <numFmt numFmtId="177" formatCode="0.000E+00"/>
    <numFmt numFmtId="178" formatCode="0.000"/>
    <numFmt numFmtId="179" formatCode="0.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i/>
      <vertAlign val="subscript"/>
      <sz val="10"/>
      <name val="Arial"/>
      <family val="2"/>
    </font>
    <font>
      <sz val="11"/>
      <color indexed="8"/>
      <name val="Arial"/>
      <family val="0"/>
    </font>
    <font>
      <sz val="10.1"/>
      <color indexed="8"/>
      <name val="Arial"/>
      <family val="0"/>
    </font>
    <font>
      <i/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11" fontId="0" fillId="0" borderId="0" xfId="0" applyNumberFormat="1" applyAlignment="1" applyProtection="1">
      <alignment horizontal="right"/>
      <protection/>
    </xf>
    <xf numFmtId="11" fontId="0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/>
    </xf>
    <xf numFmtId="0" fontId="2" fillId="0" borderId="0" xfId="0" applyFont="1" applyAlignment="1">
      <alignment horizontal="left"/>
    </xf>
    <xf numFmtId="11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1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295"/>
          <c:w val="0.76325"/>
          <c:h val="0.82275"/>
        </c:manualLayout>
      </c:layout>
      <c:scatterChart>
        <c:scatterStyle val="smoothMarker"/>
        <c:varyColors val="0"/>
        <c:ser>
          <c:idx val="2"/>
          <c:order val="0"/>
          <c:tx>
            <c:v>head isolines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model!$H$7:$H$8</c:f>
              <c:numCache/>
            </c:numRef>
          </c:xVal>
          <c:yVal>
            <c:numRef>
              <c:f>model!$I$7:$I$8</c:f>
              <c:numCache/>
            </c:numRef>
          </c:yVal>
          <c:smooth val="1"/>
        </c:ser>
        <c:ser>
          <c:idx val="3"/>
          <c:order val="1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model!$H$9:$H$10</c:f>
              <c:numCache/>
            </c:numRef>
          </c:xVal>
          <c:yVal>
            <c:numRef>
              <c:f>model!$I$9:$I$10</c:f>
              <c:numCache/>
            </c:numRef>
          </c:yVal>
          <c:smooth val="1"/>
        </c:ser>
        <c:ser>
          <c:idx val="4"/>
          <c:order val="2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model!$H$11:$H$12</c:f>
              <c:numCache/>
            </c:numRef>
          </c:xVal>
          <c:yVal>
            <c:numRef>
              <c:f>model!$I$11:$I$12</c:f>
              <c:numCache/>
            </c:numRef>
          </c:yVal>
          <c:smooth val="1"/>
        </c:ser>
        <c:ser>
          <c:idx val="5"/>
          <c:order val="3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model!$H$13:$H$14</c:f>
              <c:numCache/>
            </c:numRef>
          </c:xVal>
          <c:yVal>
            <c:numRef>
              <c:f>model!$I$13:$I$14</c:f>
              <c:numCache/>
            </c:numRef>
          </c:yVal>
          <c:smooth val="1"/>
        </c:ser>
        <c:ser>
          <c:idx val="6"/>
          <c:order val="4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model!$H$15:$H$16</c:f>
              <c:numCache/>
            </c:numRef>
          </c:xVal>
          <c:yVal>
            <c:numRef>
              <c:f>model!$I$15:$I$16</c:f>
              <c:numCache/>
            </c:numRef>
          </c:yVal>
          <c:smooth val="1"/>
        </c:ser>
        <c:ser>
          <c:idx val="8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model!$K$9:$K$10</c:f>
              <c:numCache/>
            </c:numRef>
          </c:xVal>
          <c:yVal>
            <c:numRef>
              <c:f>model!$L$9:$L$10</c:f>
              <c:numCache/>
            </c:numRef>
          </c:yVal>
          <c:smooth val="1"/>
        </c:ser>
        <c:ser>
          <c:idx val="7"/>
          <c:order val="6"/>
          <c:tx>
            <c:v>Kh:Kv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model!$K$7:$K$8</c:f>
              <c:numCache/>
            </c:numRef>
          </c:xVal>
          <c:yVal>
            <c:numRef>
              <c:f>model!$L$7:$L$8</c:f>
              <c:numCache/>
            </c:numRef>
          </c:yVal>
          <c:smooth val="1"/>
        </c:ser>
        <c:ser>
          <c:idx val="1"/>
          <c:order val="7"/>
          <c:tx>
            <c:v>gradient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model!$E$7:$E$8</c:f>
              <c:numCache/>
            </c:numRef>
          </c:xVal>
          <c:yVal>
            <c:numRef>
              <c:f>model!$F$7:$F$8</c:f>
              <c:numCache/>
            </c:numRef>
          </c:yVal>
          <c:smooth val="1"/>
        </c:ser>
        <c:ser>
          <c:idx val="0"/>
          <c:order val="8"/>
          <c:tx>
            <c:v>flux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model!$E$9:$E$10</c:f>
              <c:numCache/>
            </c:numRef>
          </c:xVal>
          <c:yVal>
            <c:numRef>
              <c:f>model!$F$9:$F$10</c:f>
              <c:numCache/>
            </c:numRef>
          </c:yVal>
          <c:smooth val="1"/>
        </c:ser>
        <c:axId val="5086942"/>
        <c:axId val="45782479"/>
      </c:scatterChart>
      <c:valAx>
        <c:axId val="5086942"/>
        <c:scaling>
          <c:orientation val="minMax"/>
          <c:max val="2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"/>
              <c:y val="0.0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782479"/>
        <c:crossesAt val="0"/>
        <c:crossBetween val="midCat"/>
        <c:dispUnits/>
        <c:majorUnit val="1"/>
        <c:minorUnit val="1"/>
      </c:valAx>
      <c:valAx>
        <c:axId val="45782479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0.09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8694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txPr>
          <a:bodyPr vert="horz" rot="0"/>
          <a:lstStyle/>
          <a:p>
            <a:pPr>
              <a:defRPr lang="en-US" cap="none" sz="101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025"/>
          <c:y val="0.1045"/>
          <c:w val="0.19325"/>
          <c:h val="0.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6</xdr:row>
      <xdr:rowOff>9525</xdr:rowOff>
    </xdr:from>
    <xdr:to>
      <xdr:col>12</xdr:col>
      <xdr:colOff>19050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3857625" y="1019175"/>
        <a:ext cx="5953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409575</xdr:colOff>
      <xdr:row>15</xdr:row>
      <xdr:rowOff>38100</xdr:rowOff>
    </xdr:from>
    <xdr:to>
      <xdr:col>11</xdr:col>
      <xdr:colOff>123825</xdr:colOff>
      <xdr:row>16</xdr:row>
      <xdr:rowOff>76200</xdr:rowOff>
    </xdr:to>
    <xdr:sp>
      <xdr:nvSpPr>
        <xdr:cNvPr id="2" name="Rechteck 3"/>
        <xdr:cNvSpPr>
          <a:spLocks/>
        </xdr:cNvSpPr>
      </xdr:nvSpPr>
      <xdr:spPr>
        <a:xfrm>
          <a:off x="7419975" y="2505075"/>
          <a:ext cx="1800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3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38.140625" style="0" customWidth="1"/>
    <col min="2" max="2" width="7.140625" style="0" customWidth="1"/>
    <col min="3" max="3" width="5.57421875" style="11" customWidth="1"/>
    <col min="4" max="4" width="7.421875" style="0" customWidth="1"/>
    <col min="5" max="6" width="10.421875" style="0" customWidth="1"/>
    <col min="7" max="7" width="15.57421875" style="0" customWidth="1"/>
    <col min="8" max="12" width="10.421875" style="0" customWidth="1"/>
    <col min="13" max="13" width="7.421875" style="0" customWidth="1"/>
    <col min="14" max="18" width="10.421875" style="0" customWidth="1"/>
    <col min="19" max="19" width="7.421875" style="0" customWidth="1"/>
    <col min="20" max="24" width="10.421875" style="0" customWidth="1"/>
  </cols>
  <sheetData>
    <row r="1" spans="1:17" ht="12.75">
      <c r="A1" s="17" t="s">
        <v>1</v>
      </c>
      <c r="B1" s="18"/>
      <c r="C1" s="18"/>
      <c r="D1" s="18"/>
      <c r="E1" s="18"/>
      <c r="F1" s="18"/>
      <c r="G1" s="18"/>
      <c r="H1" s="17" t="s">
        <v>24</v>
      </c>
      <c r="I1" s="18"/>
      <c r="J1" s="18"/>
      <c r="K1" s="18"/>
      <c r="L1" s="18"/>
      <c r="M1" s="18"/>
      <c r="N1" s="18"/>
      <c r="O1" s="18"/>
      <c r="P1" s="18"/>
      <c r="Q1" s="18"/>
    </row>
    <row r="2" spans="1:17" ht="12.75">
      <c r="A2" s="32" t="s">
        <v>13</v>
      </c>
      <c r="B2" s="32" t="s">
        <v>12</v>
      </c>
      <c r="C2" s="28">
        <v>45</v>
      </c>
      <c r="D2" s="19">
        <f>IF(C2="","&lt;&lt;&lt; enter angle",IF(OR(C2&lt;0,C2&gt;360),"&lt;-- value between 0 and 360 required",""))</f>
      </c>
      <c r="E2" s="18"/>
      <c r="F2" s="18"/>
      <c r="G2" s="18"/>
      <c r="H2" s="32" t="s">
        <v>10</v>
      </c>
      <c r="I2" s="32" t="s">
        <v>11</v>
      </c>
      <c r="J2" s="21">
        <f>IF($D$2&lt;&gt;"","",RADIANS($C$2))</f>
        <v>0.7853981633974483</v>
      </c>
      <c r="K2" s="18"/>
      <c r="L2" s="18"/>
      <c r="M2" s="18"/>
      <c r="N2" s="18"/>
      <c r="O2" s="18"/>
      <c r="P2" s="18"/>
      <c r="Q2" s="18"/>
    </row>
    <row r="3" spans="1:17" ht="15.75">
      <c r="A3" s="32" t="s">
        <v>14</v>
      </c>
      <c r="B3" s="32" t="s">
        <v>11</v>
      </c>
      <c r="C3" s="33">
        <v>1</v>
      </c>
      <c r="D3" s="19">
        <f>IF(C3="","&lt;&lt;&lt; enter conductivity ratio",IF(AND(C3&lt;0,C3&lt;&gt;"inf"),"&lt;-- value &gt;= 0 or = inf required",""))</f>
      </c>
      <c r="E3" s="18"/>
      <c r="F3" s="18"/>
      <c r="G3" s="18"/>
      <c r="H3" s="41"/>
      <c r="I3" s="18"/>
      <c r="J3" s="18"/>
      <c r="K3" s="18"/>
      <c r="L3" s="18"/>
      <c r="M3" s="18"/>
      <c r="N3" s="18"/>
      <c r="O3" s="18"/>
      <c r="P3" s="18"/>
      <c r="Q3" s="18"/>
    </row>
    <row r="4" spans="1:17" ht="12.75">
      <c r="A4" s="18"/>
      <c r="B4" s="18"/>
      <c r="C4" s="23"/>
      <c r="D4" s="19"/>
      <c r="E4" s="18"/>
      <c r="F4" s="18"/>
      <c r="G4" s="18"/>
      <c r="H4" s="41"/>
      <c r="I4" s="18"/>
      <c r="J4" s="18"/>
      <c r="K4" s="18"/>
      <c r="L4" s="18"/>
      <c r="M4" s="18"/>
      <c r="N4" s="18"/>
      <c r="O4" s="18"/>
      <c r="P4" s="18"/>
      <c r="Q4" s="18"/>
    </row>
    <row r="5" spans="1:17" ht="12.75">
      <c r="A5" s="18"/>
      <c r="B5" s="18"/>
      <c r="C5" s="25"/>
      <c r="D5" s="19"/>
      <c r="E5" s="18"/>
      <c r="F5" s="18"/>
      <c r="G5" s="18"/>
      <c r="H5" s="29"/>
      <c r="I5" s="18"/>
      <c r="J5" s="18"/>
      <c r="K5" s="18"/>
      <c r="L5" s="18"/>
      <c r="M5" s="18"/>
      <c r="N5" s="18"/>
      <c r="O5" s="18"/>
      <c r="P5" s="18"/>
      <c r="Q5" s="18"/>
    </row>
    <row r="6" spans="1:17" ht="12.75">
      <c r="A6" s="17" t="s">
        <v>0</v>
      </c>
      <c r="B6" s="18"/>
      <c r="C6" s="27"/>
      <c r="D6" s="19"/>
      <c r="E6" s="18"/>
      <c r="F6" s="18"/>
      <c r="G6" s="18"/>
      <c r="H6" s="22"/>
      <c r="I6" s="26"/>
      <c r="J6" s="18"/>
      <c r="K6" s="18"/>
      <c r="L6" s="18"/>
      <c r="M6" s="18"/>
      <c r="N6" s="18"/>
      <c r="O6" s="18"/>
      <c r="P6" s="18"/>
      <c r="Q6" s="18"/>
    </row>
    <row r="7" spans="1:17" ht="12.75">
      <c r="A7" s="40" t="s">
        <v>22</v>
      </c>
      <c r="B7" s="35">
        <f>IF($D$2&lt;&gt;"","",COS($J$2))</f>
        <v>0.7071067811865476</v>
      </c>
      <c r="C7" s="18"/>
      <c r="D7" s="19"/>
      <c r="E7" s="18">
        <f>IF($B$7="","",0)</f>
        <v>0</v>
      </c>
      <c r="F7" s="18">
        <f>IF($B$8="","",0)</f>
        <v>0</v>
      </c>
      <c r="G7" s="22"/>
      <c r="H7" s="18">
        <f>-0.5*$B$8</f>
        <v>-0.35355339059327373</v>
      </c>
      <c r="I7" s="18">
        <f>0.5*$B$7</f>
        <v>0.3535533905932738</v>
      </c>
      <c r="J7" s="18"/>
      <c r="K7" s="43">
        <f>IF($D$3&lt;&gt;"","",IF(OR($C$3&gt;=1,$C$3="inf"),1.05,1.5-0.45*$C$3))</f>
        <v>1.05</v>
      </c>
      <c r="L7" s="42">
        <v>-0.5</v>
      </c>
      <c r="M7" s="18"/>
      <c r="N7" s="18"/>
      <c r="O7" s="18"/>
      <c r="P7" s="18"/>
      <c r="Q7" s="18"/>
    </row>
    <row r="8" spans="1:17" ht="12.75">
      <c r="A8" s="40" t="s">
        <v>23</v>
      </c>
      <c r="B8" s="35">
        <f>IF($D$2&lt;&gt;"","",SIN($J$2))</f>
        <v>0.7071067811865475</v>
      </c>
      <c r="C8" s="18"/>
      <c r="D8" s="19"/>
      <c r="E8" s="18">
        <f>$B$7</f>
        <v>0.7071067811865476</v>
      </c>
      <c r="F8" s="18">
        <f>$B$8</f>
        <v>0.7071067811865475</v>
      </c>
      <c r="G8" s="18"/>
      <c r="H8" s="18">
        <f>0.5*$B$8</f>
        <v>0.35355339059327373</v>
      </c>
      <c r="I8" s="18">
        <f>-0.5*$B$7</f>
        <v>-0.3535533905932738</v>
      </c>
      <c r="J8" s="18"/>
      <c r="K8" s="43">
        <f>IF($D$3&lt;&gt;"","",IF(OR($C$3&gt;=1,$C$3="inf"),1.95,1.5+0.45*$C$3))</f>
        <v>1.95</v>
      </c>
      <c r="L8" s="42">
        <f>$L$7</f>
        <v>-0.5</v>
      </c>
      <c r="M8" s="18"/>
      <c r="N8" s="41"/>
      <c r="O8" s="18"/>
      <c r="P8" s="18"/>
      <c r="Q8" s="18"/>
    </row>
    <row r="9" spans="1:22" ht="12.75">
      <c r="A9" s="34" t="s">
        <v>20</v>
      </c>
      <c r="B9" s="21">
        <f>IF($D$3&lt;&gt;"","",IF(OR($C$3&gt;=1,$C$3="inf"),1,$C$3))</f>
        <v>1</v>
      </c>
      <c r="C9" s="32" t="s">
        <v>9</v>
      </c>
      <c r="D9" s="32"/>
      <c r="E9" s="18">
        <f>IF($B$11="","",0)</f>
        <v>0</v>
      </c>
      <c r="F9" s="18">
        <f>IF($B$12="","",0)</f>
        <v>0</v>
      </c>
      <c r="G9" s="27"/>
      <c r="H9" s="18">
        <f>-0.5*$B$8+0.35*$B$7</f>
        <v>-0.10606601717798209</v>
      </c>
      <c r="I9" s="18">
        <f>0.5*$B$7+0.35*$B$8</f>
        <v>0.6010407640085653</v>
      </c>
      <c r="J9" s="27"/>
      <c r="K9" s="43">
        <f>0.5*($K$7+$K$8)</f>
        <v>1.5</v>
      </c>
      <c r="L9" s="43">
        <f>IF($D$3&lt;&gt;"","",IF($C$3&lt;=1,-0.05,IF($C$3="inf",-0.5,-0.5+0.45/$C$3)))</f>
        <v>-0.05</v>
      </c>
      <c r="M9" s="18"/>
      <c r="N9" s="27"/>
      <c r="O9" s="18"/>
      <c r="P9" s="18"/>
      <c r="Q9" s="18"/>
      <c r="V9" s="4"/>
    </row>
    <row r="10" spans="1:21" ht="12.75">
      <c r="A10" s="34" t="s">
        <v>21</v>
      </c>
      <c r="B10" s="21">
        <f>IF($D$3&lt;&gt;"","",IF($C$3&lt;=1,1,IF($C$3="inf",0,1/$C$3)))</f>
        <v>1</v>
      </c>
      <c r="C10" s="32" t="s">
        <v>9</v>
      </c>
      <c r="D10" s="32"/>
      <c r="E10" s="18">
        <f>$B$11</f>
        <v>-0.7071067811865476</v>
      </c>
      <c r="F10" s="18">
        <f>$B$12</f>
        <v>-0.7071067811865475</v>
      </c>
      <c r="G10" s="24"/>
      <c r="H10" s="18">
        <f>0.5*$B$8+0.35*$B$7</f>
        <v>0.6010407640085653</v>
      </c>
      <c r="I10" s="18">
        <f>-0.5*$B$7+0.35*$B$8</f>
        <v>-0.1060660171779822</v>
      </c>
      <c r="J10" s="18"/>
      <c r="K10" s="42">
        <f>$K$9</f>
        <v>1.5</v>
      </c>
      <c r="L10" s="42">
        <f>IF($D$3&lt;&gt;"","",IF($C$3&lt;=1,-0.95,IF($C$3="inf",-0.5,-0.5-0.45/$C$3)))</f>
        <v>-0.95</v>
      </c>
      <c r="M10" s="18"/>
      <c r="N10" s="24"/>
      <c r="O10" s="18"/>
      <c r="P10" s="18"/>
      <c r="Q10" s="18"/>
      <c r="U10" s="4"/>
    </row>
    <row r="11" spans="1:17" s="6" customFormat="1" ht="12.75">
      <c r="A11" s="40" t="s">
        <v>15</v>
      </c>
      <c r="B11" s="35">
        <f>IF(OR($D$2&lt;&gt;"",$D$3&lt;&gt;""),"",-$B$9*$B$7)</f>
        <v>-0.7071067811865476</v>
      </c>
      <c r="C11" s="32" t="s">
        <v>9</v>
      </c>
      <c r="D11" s="36"/>
      <c r="E11" s="18"/>
      <c r="F11" s="18"/>
      <c r="G11" s="24"/>
      <c r="H11" s="18">
        <f>-0.5*$B$8+0.7*$B$7</f>
        <v>0.14142135623730956</v>
      </c>
      <c r="I11" s="18">
        <f>0.5*$B$7+0.7*$B$8</f>
        <v>0.8485281374238569</v>
      </c>
      <c r="J11" s="18"/>
      <c r="K11" s="24"/>
      <c r="L11" s="20"/>
      <c r="M11" s="27"/>
      <c r="N11" s="24"/>
      <c r="O11" s="27"/>
      <c r="P11" s="27"/>
      <c r="Q11" s="27"/>
    </row>
    <row r="12" spans="1:23" ht="12.75">
      <c r="A12" s="40" t="s">
        <v>16</v>
      </c>
      <c r="B12" s="35">
        <f>IF(OR($D$2&lt;&gt;"",$D$3&lt;&gt;""),"",-$B$10*$B$8)</f>
        <v>-0.7071067811865475</v>
      </c>
      <c r="C12" s="32" t="s">
        <v>9</v>
      </c>
      <c r="D12" s="37"/>
      <c r="E12" s="24"/>
      <c r="F12" s="20"/>
      <c r="G12" s="24"/>
      <c r="H12" s="18">
        <f>0.5*$B$8+0.7*$B$7</f>
        <v>0.848528137423857</v>
      </c>
      <c r="I12" s="18">
        <f>-0.5*$B$7+0.7*$B$8</f>
        <v>0.1414213562373094</v>
      </c>
      <c r="J12" s="18"/>
      <c r="K12" s="24"/>
      <c r="L12" s="20"/>
      <c r="M12" s="18"/>
      <c r="N12" s="24"/>
      <c r="O12" s="18"/>
      <c r="P12" s="18"/>
      <c r="Q12" s="20"/>
      <c r="S12" s="3"/>
      <c r="T12" s="2"/>
      <c r="U12" s="3"/>
      <c r="W12" s="2"/>
    </row>
    <row r="13" spans="1:23" ht="12.75">
      <c r="A13" s="34" t="s">
        <v>17</v>
      </c>
      <c r="B13" s="35">
        <f>IF(OR($D$2&lt;&gt;"",$D$3&lt;&gt;""),"",SQRT($B$11*$B$11+$B$12*$B$12))</f>
        <v>1</v>
      </c>
      <c r="C13" s="32" t="s">
        <v>9</v>
      </c>
      <c r="D13" s="37"/>
      <c r="E13" s="24"/>
      <c r="F13" s="20"/>
      <c r="G13" s="24"/>
      <c r="H13" s="18">
        <f>-0.5*$B$8-0.35*$B$7</f>
        <v>-0.6010407640085653</v>
      </c>
      <c r="I13" s="18">
        <f>0.5*$B$7-0.35*$B$8</f>
        <v>0.1060660171779822</v>
      </c>
      <c r="J13" s="18"/>
      <c r="K13" s="24"/>
      <c r="L13" s="20"/>
      <c r="M13" s="18"/>
      <c r="N13" s="24"/>
      <c r="O13" s="18"/>
      <c r="P13" s="18"/>
      <c r="Q13" s="20"/>
      <c r="S13" s="3"/>
      <c r="T13" s="2"/>
      <c r="U13" s="3"/>
      <c r="W13" s="2"/>
    </row>
    <row r="14" spans="1:23" ht="12.75">
      <c r="A14" s="34" t="s">
        <v>18</v>
      </c>
      <c r="B14" s="44">
        <f>IF(OR($D$2&lt;&gt;"",$D$3&lt;&gt;"",$B$13&lt;0.00000001),"",DEGREES(PI()-ACOS(($B$9*$B$7*$B$7+$B$10*$B$8*$B$8)/$B$13)))</f>
        <v>180</v>
      </c>
      <c r="C14" s="32" t="s">
        <v>19</v>
      </c>
      <c r="D14" s="37"/>
      <c r="E14" s="24"/>
      <c r="F14" s="20"/>
      <c r="G14" s="24"/>
      <c r="H14" s="18">
        <f>0.5*$B$8-0.35*$B$7</f>
        <v>0.10606601717798209</v>
      </c>
      <c r="I14" s="18">
        <f>-0.5*$B$7-0.35*$B$8</f>
        <v>-0.6010407640085653</v>
      </c>
      <c r="J14" s="18"/>
      <c r="K14" s="24"/>
      <c r="L14" s="20"/>
      <c r="M14" s="18"/>
      <c r="N14" s="24"/>
      <c r="O14" s="18"/>
      <c r="P14" s="18"/>
      <c r="Q14" s="20"/>
      <c r="S14" s="3"/>
      <c r="T14" s="2"/>
      <c r="U14" s="3"/>
      <c r="W14" s="2"/>
    </row>
    <row r="15" spans="1:23" ht="12.75">
      <c r="A15" s="18"/>
      <c r="B15" s="18"/>
      <c r="C15" s="18"/>
      <c r="D15" s="37"/>
      <c r="E15" s="24"/>
      <c r="F15" s="31"/>
      <c r="G15" s="24"/>
      <c r="H15" s="18">
        <f>-0.5*$B$8-0.7*$B$7</f>
        <v>-0.848528137423857</v>
      </c>
      <c r="I15" s="18">
        <f>0.5*$B$7-0.7*$B$8</f>
        <v>-0.1414213562373094</v>
      </c>
      <c r="J15" s="18"/>
      <c r="K15" s="24"/>
      <c r="L15" s="20"/>
      <c r="M15" s="18"/>
      <c r="N15" s="24"/>
      <c r="O15" s="18"/>
      <c r="P15" s="18"/>
      <c r="Q15" s="20"/>
      <c r="S15" s="3"/>
      <c r="T15" s="2"/>
      <c r="U15" s="3"/>
      <c r="W15" s="2"/>
    </row>
    <row r="16" spans="1:23" ht="12.75">
      <c r="A16" s="18"/>
      <c r="B16" s="18"/>
      <c r="C16" s="18"/>
      <c r="D16" s="37"/>
      <c r="E16" s="24"/>
      <c r="F16" s="20"/>
      <c r="G16" s="24"/>
      <c r="H16" s="18">
        <f>0.5*$B$8-0.7*$B$7</f>
        <v>-0.14142135623730956</v>
      </c>
      <c r="I16" s="18">
        <f>-0.5*$B$7-0.7*$B$8</f>
        <v>-0.8485281374238569</v>
      </c>
      <c r="J16" s="18"/>
      <c r="K16" s="24"/>
      <c r="L16" s="20"/>
      <c r="M16" s="18"/>
      <c r="N16" s="24"/>
      <c r="O16" s="18"/>
      <c r="P16" s="18"/>
      <c r="Q16" s="20"/>
      <c r="S16" s="3"/>
      <c r="T16" s="2"/>
      <c r="U16" s="3"/>
      <c r="W16" s="2"/>
    </row>
    <row r="17" spans="1:23" ht="12.75">
      <c r="A17" s="34"/>
      <c r="B17" s="35"/>
      <c r="C17" s="32"/>
      <c r="D17" s="37"/>
      <c r="E17" s="24"/>
      <c r="F17" s="20"/>
      <c r="G17" s="24"/>
      <c r="H17" s="20"/>
      <c r="I17" s="20"/>
      <c r="J17" s="18"/>
      <c r="K17" s="24"/>
      <c r="L17" s="20"/>
      <c r="M17" s="18"/>
      <c r="N17" s="24"/>
      <c r="O17" s="18"/>
      <c r="P17" s="18"/>
      <c r="Q17" s="20"/>
      <c r="S17" s="3"/>
      <c r="T17" s="2"/>
      <c r="U17" s="3"/>
      <c r="W17" s="2"/>
    </row>
    <row r="18" spans="1:23" ht="12.75">
      <c r="A18" s="34"/>
      <c r="B18" s="35"/>
      <c r="C18" s="32"/>
      <c r="D18" s="37"/>
      <c r="E18" s="24"/>
      <c r="F18" s="20"/>
      <c r="G18" s="24"/>
      <c r="H18" s="20"/>
      <c r="I18" s="20"/>
      <c r="J18" s="18"/>
      <c r="K18" s="24"/>
      <c r="L18" s="20"/>
      <c r="M18" s="18"/>
      <c r="N18" s="24"/>
      <c r="O18" s="18"/>
      <c r="P18" s="18"/>
      <c r="Q18" s="20"/>
      <c r="S18" s="3"/>
      <c r="T18" s="2"/>
      <c r="U18" s="3"/>
      <c r="W18" s="2"/>
    </row>
    <row r="19" spans="1:23" ht="12.75">
      <c r="A19" s="34"/>
      <c r="B19" s="35"/>
      <c r="C19" s="32"/>
      <c r="D19" s="37"/>
      <c r="E19" s="24"/>
      <c r="F19" s="20"/>
      <c r="G19" s="24"/>
      <c r="H19" s="20"/>
      <c r="I19" s="20"/>
      <c r="J19" s="18"/>
      <c r="K19" s="24"/>
      <c r="L19" s="20"/>
      <c r="M19" s="18"/>
      <c r="N19" s="24"/>
      <c r="O19" s="18"/>
      <c r="P19" s="18"/>
      <c r="Q19" s="20"/>
      <c r="S19" s="3"/>
      <c r="T19" s="2"/>
      <c r="U19" s="3"/>
      <c r="W19" s="2"/>
    </row>
    <row r="20" spans="1:23" ht="12.75">
      <c r="A20" s="34"/>
      <c r="B20" s="35"/>
      <c r="C20" s="32"/>
      <c r="D20" s="37"/>
      <c r="E20" s="24"/>
      <c r="F20" s="20"/>
      <c r="G20" s="24"/>
      <c r="H20" s="20"/>
      <c r="I20" s="20"/>
      <c r="J20" s="18"/>
      <c r="K20" s="24"/>
      <c r="L20" s="20"/>
      <c r="M20" s="18"/>
      <c r="N20" s="24"/>
      <c r="O20" s="18"/>
      <c r="P20" s="18"/>
      <c r="Q20" s="20"/>
      <c r="S20" s="3"/>
      <c r="T20" s="2"/>
      <c r="U20" s="3"/>
      <c r="W20" s="2"/>
    </row>
    <row r="21" spans="1:23" ht="12.75">
      <c r="A21" s="34"/>
      <c r="B21" s="35"/>
      <c r="C21" s="32"/>
      <c r="D21" s="37"/>
      <c r="E21" s="24"/>
      <c r="F21" s="20"/>
      <c r="G21" s="24"/>
      <c r="H21" s="20"/>
      <c r="I21" s="20"/>
      <c r="J21" s="18"/>
      <c r="K21" s="24"/>
      <c r="L21" s="20"/>
      <c r="M21" s="18"/>
      <c r="N21" s="24"/>
      <c r="O21" s="18"/>
      <c r="P21" s="18"/>
      <c r="Q21" s="20"/>
      <c r="S21" s="3"/>
      <c r="T21" s="2"/>
      <c r="U21" s="3"/>
      <c r="W21" s="2"/>
    </row>
    <row r="22" spans="1:23" ht="12.75">
      <c r="A22" s="34"/>
      <c r="B22" s="35"/>
      <c r="C22" s="32"/>
      <c r="D22" s="37"/>
      <c r="E22" s="18"/>
      <c r="F22" s="24"/>
      <c r="G22" s="20"/>
      <c r="H22" s="24"/>
      <c r="I22" s="20"/>
      <c r="J22" s="20"/>
      <c r="K22" s="18"/>
      <c r="L22" s="24"/>
      <c r="M22" s="20"/>
      <c r="N22" s="24"/>
      <c r="O22" s="18"/>
      <c r="P22" s="18"/>
      <c r="Q22" s="20"/>
      <c r="S22" s="3"/>
      <c r="T22" s="2"/>
      <c r="U22" s="3"/>
      <c r="W22" s="2"/>
    </row>
    <row r="23" spans="1:23" ht="12.75">
      <c r="A23" s="34"/>
      <c r="B23" s="35"/>
      <c r="C23" s="32"/>
      <c r="D23" s="37"/>
      <c r="E23" s="18"/>
      <c r="F23" s="24"/>
      <c r="G23" s="20"/>
      <c r="H23" s="24"/>
      <c r="I23" s="20"/>
      <c r="J23" s="20"/>
      <c r="K23" s="18"/>
      <c r="L23" s="24"/>
      <c r="M23" s="20"/>
      <c r="N23" s="24"/>
      <c r="O23" s="18"/>
      <c r="P23" s="18"/>
      <c r="Q23" s="20"/>
      <c r="S23" s="3"/>
      <c r="T23" s="2"/>
      <c r="U23" s="3"/>
      <c r="W23" s="2"/>
    </row>
    <row r="24" spans="1:23" ht="12.75">
      <c r="A24" s="34"/>
      <c r="B24" s="35"/>
      <c r="C24" s="32"/>
      <c r="D24" s="37"/>
      <c r="E24" s="18"/>
      <c r="F24" s="24"/>
      <c r="G24" s="20"/>
      <c r="H24" s="24"/>
      <c r="I24" s="20"/>
      <c r="J24" s="20"/>
      <c r="K24" s="18"/>
      <c r="L24" s="24"/>
      <c r="M24" s="20"/>
      <c r="N24" s="24"/>
      <c r="O24" s="18"/>
      <c r="P24" s="18"/>
      <c r="Q24" s="20"/>
      <c r="S24" s="3"/>
      <c r="T24" s="2"/>
      <c r="U24" s="3"/>
      <c r="W24" s="2"/>
    </row>
    <row r="25" spans="1:23" ht="12.75">
      <c r="A25" s="18"/>
      <c r="B25" s="18"/>
      <c r="C25" s="18"/>
      <c r="D25" s="37"/>
      <c r="E25" s="18"/>
      <c r="F25" s="24"/>
      <c r="G25" s="20"/>
      <c r="H25" s="24"/>
      <c r="I25" s="20"/>
      <c r="J25" s="20"/>
      <c r="K25" s="18"/>
      <c r="L25" s="24"/>
      <c r="M25" s="20"/>
      <c r="N25" s="24"/>
      <c r="O25" s="18"/>
      <c r="P25" s="18"/>
      <c r="Q25" s="20"/>
      <c r="S25" s="3"/>
      <c r="T25" s="2"/>
      <c r="U25" s="3"/>
      <c r="W25" s="2"/>
    </row>
    <row r="26" spans="1:23" ht="12.75">
      <c r="A26" s="18"/>
      <c r="B26" s="18"/>
      <c r="C26" s="18"/>
      <c r="D26" s="37"/>
      <c r="E26" s="18"/>
      <c r="F26" s="24"/>
      <c r="G26" s="20"/>
      <c r="H26" s="24"/>
      <c r="I26" s="20"/>
      <c r="J26" s="20"/>
      <c r="K26" s="18"/>
      <c r="L26" s="24"/>
      <c r="M26" s="20"/>
      <c r="N26" s="24"/>
      <c r="O26" s="18"/>
      <c r="P26" s="18"/>
      <c r="Q26" s="20"/>
      <c r="S26" s="3"/>
      <c r="T26" s="2"/>
      <c r="U26" s="3"/>
      <c r="W26" s="2"/>
    </row>
    <row r="27" spans="1:23" ht="12.75">
      <c r="A27" s="34"/>
      <c r="B27" s="35"/>
      <c r="C27" s="32"/>
      <c r="D27" s="37"/>
      <c r="E27" s="18"/>
      <c r="F27" s="24"/>
      <c r="G27" s="20"/>
      <c r="H27" s="24"/>
      <c r="I27" s="20"/>
      <c r="J27" s="20"/>
      <c r="K27" s="18"/>
      <c r="L27" s="24"/>
      <c r="M27" s="20"/>
      <c r="N27" s="24"/>
      <c r="O27" s="18"/>
      <c r="P27" s="18"/>
      <c r="Q27" s="20"/>
      <c r="S27" s="3"/>
      <c r="T27" s="2"/>
      <c r="U27" s="3"/>
      <c r="W27" s="2"/>
    </row>
    <row r="28" spans="1:23" ht="12.75">
      <c r="A28" s="34"/>
      <c r="B28" s="35"/>
      <c r="C28" s="32"/>
      <c r="D28" s="37"/>
      <c r="E28" s="18"/>
      <c r="F28" s="24"/>
      <c r="G28" s="20"/>
      <c r="H28" s="24"/>
      <c r="I28" s="20"/>
      <c r="J28" s="20"/>
      <c r="K28" s="18"/>
      <c r="L28" s="24"/>
      <c r="M28" s="20"/>
      <c r="N28" s="24"/>
      <c r="O28" s="18"/>
      <c r="P28" s="18"/>
      <c r="Q28" s="20"/>
      <c r="S28" s="3"/>
      <c r="T28" s="2"/>
      <c r="U28" s="3"/>
      <c r="W28" s="2"/>
    </row>
    <row r="29" spans="1:23" ht="12.75">
      <c r="A29" s="32"/>
      <c r="B29" s="35"/>
      <c r="C29" s="32"/>
      <c r="D29" s="37"/>
      <c r="E29" s="18"/>
      <c r="F29" s="24"/>
      <c r="G29" s="20"/>
      <c r="H29" s="24"/>
      <c r="I29" s="20"/>
      <c r="J29" s="20"/>
      <c r="K29" s="18"/>
      <c r="L29" s="24"/>
      <c r="M29" s="20"/>
      <c r="N29" s="24"/>
      <c r="O29" s="18"/>
      <c r="P29" s="18"/>
      <c r="Q29" s="20"/>
      <c r="S29" s="3"/>
      <c r="T29" s="2"/>
      <c r="U29" s="3"/>
      <c r="W29" s="2"/>
    </row>
    <row r="30" spans="1:23" ht="12.75">
      <c r="A30" s="32"/>
      <c r="B30" s="35"/>
      <c r="C30" s="32"/>
      <c r="D30" s="37"/>
      <c r="E30" s="18"/>
      <c r="F30" s="24"/>
      <c r="G30" s="20"/>
      <c r="H30" s="24"/>
      <c r="I30" s="20"/>
      <c r="J30" s="20"/>
      <c r="K30" s="18"/>
      <c r="L30" s="24"/>
      <c r="M30" s="20"/>
      <c r="N30" s="24"/>
      <c r="O30" s="18"/>
      <c r="P30" s="18"/>
      <c r="Q30" s="20"/>
      <c r="S30" s="3"/>
      <c r="T30" s="2"/>
      <c r="U30" s="3"/>
      <c r="W30" s="2"/>
    </row>
    <row r="31" spans="1:23" ht="12.75">
      <c r="A31" s="32"/>
      <c r="B31" s="35"/>
      <c r="C31" s="32"/>
      <c r="D31" s="37"/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"/>
      <c r="S31" s="3"/>
      <c r="T31" s="2"/>
      <c r="U31" s="3"/>
      <c r="W31" s="2"/>
    </row>
    <row r="32" spans="1:23" ht="12.75">
      <c r="A32" s="32"/>
      <c r="B32" s="35"/>
      <c r="C32" s="32"/>
      <c r="D32" s="37"/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0"/>
      <c r="S32" s="3"/>
      <c r="T32" s="2"/>
      <c r="U32" s="3"/>
      <c r="W32" s="2"/>
    </row>
    <row r="33" spans="1:23" ht="12.75">
      <c r="A33" s="32"/>
      <c r="B33" s="35"/>
      <c r="C33" s="32"/>
      <c r="D33" s="37"/>
      <c r="E33" s="20"/>
      <c r="F33" s="18"/>
      <c r="G33" s="24"/>
      <c r="H33" s="20"/>
      <c r="I33" s="24"/>
      <c r="J33" s="20"/>
      <c r="K33" s="20"/>
      <c r="L33" s="18"/>
      <c r="M33" s="24"/>
      <c r="N33" s="20"/>
      <c r="O33" s="24"/>
      <c r="P33" s="18"/>
      <c r="Q33" s="20"/>
      <c r="S33" s="3"/>
      <c r="T33" s="2"/>
      <c r="U33" s="3"/>
      <c r="W33" s="2"/>
    </row>
    <row r="34" spans="1:23" ht="12.75">
      <c r="A34" s="32"/>
      <c r="B34" s="35"/>
      <c r="C34" s="32"/>
      <c r="D34" s="37"/>
      <c r="E34" s="20"/>
      <c r="F34" s="18"/>
      <c r="G34" s="24"/>
      <c r="H34" s="20"/>
      <c r="I34" s="24"/>
      <c r="J34" s="20"/>
      <c r="K34" s="20"/>
      <c r="L34" s="18"/>
      <c r="M34" s="24"/>
      <c r="N34" s="20"/>
      <c r="O34" s="24"/>
      <c r="P34" s="18"/>
      <c r="Q34" s="20"/>
      <c r="S34" s="3"/>
      <c r="T34" s="2"/>
      <c r="U34" s="3"/>
      <c r="W34" s="2"/>
    </row>
    <row r="35" spans="1:23" ht="12.75">
      <c r="A35" s="32"/>
      <c r="B35" s="35"/>
      <c r="C35" s="32"/>
      <c r="D35" s="37"/>
      <c r="E35" s="20"/>
      <c r="F35" s="18"/>
      <c r="G35" s="24"/>
      <c r="H35" s="20"/>
      <c r="I35" s="24"/>
      <c r="J35" s="20"/>
      <c r="K35" s="20"/>
      <c r="L35" s="18"/>
      <c r="M35" s="24"/>
      <c r="N35" s="20"/>
      <c r="O35" s="24"/>
      <c r="P35" s="18"/>
      <c r="Q35" s="20"/>
      <c r="S35" s="3"/>
      <c r="T35" s="2"/>
      <c r="U35" s="3"/>
      <c r="W35" s="2"/>
    </row>
    <row r="36" spans="1:23" ht="12.75">
      <c r="A36" s="32"/>
      <c r="B36" s="35"/>
      <c r="C36" s="32"/>
      <c r="D36" s="37"/>
      <c r="E36" s="20"/>
      <c r="F36" s="18"/>
      <c r="G36" s="24"/>
      <c r="H36" s="20"/>
      <c r="I36" s="24"/>
      <c r="J36" s="20"/>
      <c r="K36" s="20"/>
      <c r="L36" s="18"/>
      <c r="M36" s="24"/>
      <c r="N36" s="20"/>
      <c r="O36" s="24"/>
      <c r="P36" s="18"/>
      <c r="Q36" s="20"/>
      <c r="S36" s="3"/>
      <c r="T36" s="2"/>
      <c r="U36" s="3"/>
      <c r="W36" s="2"/>
    </row>
    <row r="37" spans="1:23" ht="12.75">
      <c r="A37" s="32"/>
      <c r="B37" s="35"/>
      <c r="C37" s="32"/>
      <c r="D37" s="37"/>
      <c r="E37" s="20"/>
      <c r="F37" s="18"/>
      <c r="G37" s="24"/>
      <c r="H37" s="20"/>
      <c r="I37" s="24"/>
      <c r="J37" s="20"/>
      <c r="K37" s="20"/>
      <c r="L37" s="18"/>
      <c r="M37" s="24"/>
      <c r="N37" s="20"/>
      <c r="O37" s="24"/>
      <c r="P37" s="18"/>
      <c r="Q37" s="20"/>
      <c r="S37" s="3"/>
      <c r="T37" s="2"/>
      <c r="U37" s="3"/>
      <c r="W37" s="2"/>
    </row>
    <row r="38" spans="1:23" ht="12.75">
      <c r="A38" s="32"/>
      <c r="B38" s="35"/>
      <c r="C38" s="32"/>
      <c r="D38" s="37"/>
      <c r="E38" s="20"/>
      <c r="F38" s="18"/>
      <c r="G38" s="24"/>
      <c r="H38" s="20"/>
      <c r="I38" s="24"/>
      <c r="J38" s="20"/>
      <c r="K38" s="20"/>
      <c r="L38" s="18"/>
      <c r="M38" s="24"/>
      <c r="N38" s="20"/>
      <c r="O38" s="24"/>
      <c r="P38" s="18"/>
      <c r="Q38" s="20"/>
      <c r="S38" s="3"/>
      <c r="T38" s="2"/>
      <c r="U38" s="3"/>
      <c r="W38" s="2"/>
    </row>
    <row r="39" spans="1:23" ht="12.75">
      <c r="A39" s="32"/>
      <c r="B39" s="35"/>
      <c r="C39" s="32"/>
      <c r="D39" s="37"/>
      <c r="E39" s="20"/>
      <c r="F39" s="18"/>
      <c r="G39" s="24"/>
      <c r="H39" s="20"/>
      <c r="I39" s="24"/>
      <c r="J39" s="20"/>
      <c r="K39" s="20"/>
      <c r="L39" s="18"/>
      <c r="M39" s="24"/>
      <c r="N39" s="2"/>
      <c r="O39" s="3"/>
      <c r="Q39" s="2"/>
      <c r="S39" s="3"/>
      <c r="T39" s="2"/>
      <c r="U39" s="3"/>
      <c r="W39" s="2"/>
    </row>
    <row r="40" spans="1:23" ht="12.75">
      <c r="A40" s="32"/>
      <c r="B40" s="35"/>
      <c r="C40" s="32"/>
      <c r="D40" s="37"/>
      <c r="E40" s="20"/>
      <c r="F40" s="18"/>
      <c r="G40" s="24"/>
      <c r="H40" s="20"/>
      <c r="I40" s="24"/>
      <c r="J40" s="20"/>
      <c r="K40" s="20"/>
      <c r="L40" s="18"/>
      <c r="M40" s="24"/>
      <c r="N40" s="2"/>
      <c r="O40" s="3"/>
      <c r="Q40" s="2"/>
      <c r="S40" s="3"/>
      <c r="T40" s="2"/>
      <c r="U40" s="3"/>
      <c r="W40" s="2"/>
    </row>
    <row r="41" spans="1:23" ht="12.75">
      <c r="A41" s="32"/>
      <c r="B41" s="35"/>
      <c r="C41" s="32"/>
      <c r="D41" s="37"/>
      <c r="E41" s="20"/>
      <c r="F41" s="18"/>
      <c r="G41" s="24"/>
      <c r="H41" s="20"/>
      <c r="I41" s="24"/>
      <c r="J41" s="20"/>
      <c r="K41" s="20"/>
      <c r="L41" s="18"/>
      <c r="M41" s="24"/>
      <c r="N41" s="2"/>
      <c r="O41" s="3"/>
      <c r="Q41" s="2"/>
      <c r="S41" s="3"/>
      <c r="T41" s="2"/>
      <c r="U41" s="3"/>
      <c r="W41" s="2"/>
    </row>
    <row r="42" spans="1:23" ht="12.75">
      <c r="A42" s="32"/>
      <c r="B42" s="35"/>
      <c r="C42" s="32"/>
      <c r="D42" s="37"/>
      <c r="E42" s="20"/>
      <c r="F42" s="18"/>
      <c r="G42" s="24"/>
      <c r="H42" s="20"/>
      <c r="I42" s="24"/>
      <c r="J42" s="20"/>
      <c r="K42" s="20"/>
      <c r="L42" s="18"/>
      <c r="M42" s="24"/>
      <c r="N42" s="2"/>
      <c r="O42" s="3"/>
      <c r="Q42" s="2"/>
      <c r="S42" s="3"/>
      <c r="T42" s="2"/>
      <c r="U42" s="3"/>
      <c r="W42" s="2"/>
    </row>
    <row r="43" spans="1:23" ht="12.75">
      <c r="A43" s="32"/>
      <c r="B43" s="35"/>
      <c r="C43" s="32"/>
      <c r="D43" s="37"/>
      <c r="E43" s="20"/>
      <c r="F43" s="18"/>
      <c r="G43" s="24"/>
      <c r="H43" s="20"/>
      <c r="I43" s="24"/>
      <c r="J43" s="20"/>
      <c r="K43" s="20"/>
      <c r="L43" s="18"/>
      <c r="M43" s="24"/>
      <c r="N43" s="2"/>
      <c r="O43" s="3"/>
      <c r="Q43" s="2"/>
      <c r="S43" s="3"/>
      <c r="T43" s="2"/>
      <c r="U43" s="3"/>
      <c r="W43" s="2"/>
    </row>
    <row r="44" spans="1:23" ht="12.75">
      <c r="A44" s="32"/>
      <c r="B44" s="35"/>
      <c r="C44" s="32"/>
      <c r="D44" s="37"/>
      <c r="E44" s="20"/>
      <c r="F44" s="18"/>
      <c r="G44" s="24"/>
      <c r="H44" s="20"/>
      <c r="I44" s="24"/>
      <c r="J44" s="20"/>
      <c r="K44" s="20"/>
      <c r="L44" s="18"/>
      <c r="M44" s="24"/>
      <c r="N44" s="2"/>
      <c r="O44" s="3"/>
      <c r="Q44" s="2"/>
      <c r="S44" s="3"/>
      <c r="T44" s="2"/>
      <c r="U44" s="3"/>
      <c r="W44" s="2"/>
    </row>
    <row r="45" spans="1:23" ht="12.75">
      <c r="A45" s="32"/>
      <c r="B45" s="35"/>
      <c r="C45" s="32"/>
      <c r="D45" s="37"/>
      <c r="E45" s="20"/>
      <c r="F45" s="18"/>
      <c r="G45" s="24"/>
      <c r="H45" s="20"/>
      <c r="I45" s="24"/>
      <c r="J45" s="20"/>
      <c r="K45" s="20"/>
      <c r="L45" s="18"/>
      <c r="M45" s="24"/>
      <c r="N45" s="2"/>
      <c r="O45" s="3"/>
      <c r="Q45" s="2"/>
      <c r="S45" s="3"/>
      <c r="T45" s="2"/>
      <c r="U45" s="3"/>
      <c r="W45" s="2"/>
    </row>
    <row r="46" spans="1:23" ht="12.75">
      <c r="A46" s="32"/>
      <c r="B46" s="35"/>
      <c r="C46" s="32"/>
      <c r="D46" s="37"/>
      <c r="E46" s="20"/>
      <c r="F46" s="18"/>
      <c r="G46" s="24"/>
      <c r="H46" s="20"/>
      <c r="I46" s="24"/>
      <c r="J46" s="20"/>
      <c r="K46" s="20"/>
      <c r="L46" s="18"/>
      <c r="M46" s="24"/>
      <c r="N46" s="2"/>
      <c r="O46" s="3"/>
      <c r="Q46" s="2"/>
      <c r="S46" s="3"/>
      <c r="T46" s="2"/>
      <c r="U46" s="3"/>
      <c r="W46" s="2"/>
    </row>
    <row r="47" spans="1:23" ht="12.75">
      <c r="A47" s="32"/>
      <c r="B47" s="35"/>
      <c r="C47" s="32"/>
      <c r="D47" s="37"/>
      <c r="E47" s="20"/>
      <c r="F47" s="18"/>
      <c r="G47" s="24"/>
      <c r="H47" s="20"/>
      <c r="I47" s="24"/>
      <c r="J47" s="20"/>
      <c r="K47" s="20"/>
      <c r="L47" s="18"/>
      <c r="M47" s="24"/>
      <c r="N47" s="2"/>
      <c r="O47" s="3"/>
      <c r="Q47" s="2"/>
      <c r="S47" s="3"/>
      <c r="T47" s="2"/>
      <c r="U47" s="3"/>
      <c r="W47" s="2"/>
    </row>
    <row r="48" spans="1:23" ht="12.75">
      <c r="A48" s="32"/>
      <c r="B48" s="35"/>
      <c r="C48" s="32"/>
      <c r="D48" s="37"/>
      <c r="E48" s="20"/>
      <c r="F48" s="18"/>
      <c r="G48" s="24"/>
      <c r="H48" s="20"/>
      <c r="I48" s="24"/>
      <c r="J48" s="20"/>
      <c r="K48" s="20"/>
      <c r="L48" s="18"/>
      <c r="M48" s="24"/>
      <c r="N48" s="2"/>
      <c r="O48" s="3"/>
      <c r="Q48" s="2"/>
      <c r="S48" s="3"/>
      <c r="T48" s="2"/>
      <c r="U48" s="3"/>
      <c r="W48" s="2"/>
    </row>
    <row r="49" spans="1:23" ht="12.75">
      <c r="A49" s="32"/>
      <c r="B49" s="35"/>
      <c r="C49" s="32"/>
      <c r="D49" s="37"/>
      <c r="E49" s="20"/>
      <c r="F49" s="18"/>
      <c r="G49" s="24"/>
      <c r="H49" s="20"/>
      <c r="I49" s="24"/>
      <c r="J49" s="20"/>
      <c r="K49" s="20"/>
      <c r="L49" s="18"/>
      <c r="M49" s="24"/>
      <c r="N49" s="2"/>
      <c r="O49" s="3"/>
      <c r="Q49" s="2"/>
      <c r="S49" s="3"/>
      <c r="T49" s="2"/>
      <c r="U49" s="3"/>
      <c r="W49" s="2"/>
    </row>
    <row r="50" spans="1:23" ht="12.75">
      <c r="A50" s="32"/>
      <c r="B50" s="35"/>
      <c r="C50" s="32"/>
      <c r="D50" s="37"/>
      <c r="E50" s="20"/>
      <c r="F50" s="18"/>
      <c r="G50" s="24"/>
      <c r="H50" s="20"/>
      <c r="I50" s="24"/>
      <c r="J50" s="20"/>
      <c r="K50" s="20"/>
      <c r="L50" s="18"/>
      <c r="M50" s="24"/>
      <c r="N50" s="2"/>
      <c r="O50" s="3"/>
      <c r="Q50" s="2"/>
      <c r="S50" s="3"/>
      <c r="T50" s="2"/>
      <c r="U50" s="3"/>
      <c r="W50" s="2"/>
    </row>
    <row r="51" spans="1:23" ht="12.75">
      <c r="A51" s="32"/>
      <c r="B51" s="35"/>
      <c r="C51" s="32"/>
      <c r="D51" s="37"/>
      <c r="E51" s="20"/>
      <c r="F51" s="18"/>
      <c r="G51" s="24"/>
      <c r="H51" s="20"/>
      <c r="I51" s="24"/>
      <c r="J51" s="20"/>
      <c r="K51" s="20"/>
      <c r="L51" s="18"/>
      <c r="M51" s="24"/>
      <c r="N51" s="2"/>
      <c r="O51" s="3"/>
      <c r="Q51" s="2"/>
      <c r="S51" s="3"/>
      <c r="T51" s="2"/>
      <c r="U51" s="3"/>
      <c r="W51" s="2"/>
    </row>
    <row r="52" spans="1:23" ht="12.75">
      <c r="A52" s="32"/>
      <c r="B52" s="35"/>
      <c r="C52" s="32"/>
      <c r="D52" s="37"/>
      <c r="E52" s="20"/>
      <c r="F52" s="18"/>
      <c r="G52" s="24"/>
      <c r="H52" s="20"/>
      <c r="I52" s="24"/>
      <c r="J52" s="20"/>
      <c r="K52" s="20"/>
      <c r="L52" s="18"/>
      <c r="M52" s="24"/>
      <c r="N52" s="2"/>
      <c r="O52" s="3"/>
      <c r="Q52" s="2"/>
      <c r="S52" s="3"/>
      <c r="T52" s="2"/>
      <c r="U52" s="3"/>
      <c r="W52" s="2"/>
    </row>
    <row r="53" spans="1:23" ht="12.75">
      <c r="A53" s="32"/>
      <c r="B53" s="35"/>
      <c r="C53" s="32"/>
      <c r="D53" s="37"/>
      <c r="E53" s="20"/>
      <c r="F53" s="18"/>
      <c r="G53" s="24"/>
      <c r="H53" s="20"/>
      <c r="I53" s="24"/>
      <c r="J53" s="20"/>
      <c r="K53" s="20"/>
      <c r="L53" s="18"/>
      <c r="M53" s="24"/>
      <c r="N53" s="2"/>
      <c r="O53" s="3"/>
      <c r="Q53" s="2"/>
      <c r="S53" s="3"/>
      <c r="T53" s="2"/>
      <c r="U53" s="3"/>
      <c r="W53" s="2"/>
    </row>
    <row r="54" spans="1:23" ht="12.75">
      <c r="A54" s="32"/>
      <c r="B54" s="35"/>
      <c r="C54" s="32"/>
      <c r="D54" s="37"/>
      <c r="E54" s="20"/>
      <c r="F54" s="18"/>
      <c r="G54" s="24"/>
      <c r="H54" s="20"/>
      <c r="I54" s="24"/>
      <c r="J54" s="20"/>
      <c r="K54" s="20"/>
      <c r="L54" s="18"/>
      <c r="M54" s="24"/>
      <c r="N54" s="2"/>
      <c r="O54" s="3"/>
      <c r="Q54" s="2"/>
      <c r="S54" s="3"/>
      <c r="T54" s="2"/>
      <c r="U54" s="3"/>
      <c r="W54" s="2"/>
    </row>
    <row r="55" spans="1:23" ht="12.75">
      <c r="A55" s="32"/>
      <c r="B55" s="35"/>
      <c r="C55" s="32"/>
      <c r="D55" s="37"/>
      <c r="E55" s="20"/>
      <c r="F55" s="18"/>
      <c r="G55" s="24"/>
      <c r="H55" s="20"/>
      <c r="I55" s="24"/>
      <c r="J55" s="20"/>
      <c r="K55" s="20"/>
      <c r="L55" s="18"/>
      <c r="M55" s="24"/>
      <c r="N55" s="2"/>
      <c r="O55" s="3"/>
      <c r="Q55" s="2"/>
      <c r="S55" s="3"/>
      <c r="T55" s="2"/>
      <c r="U55" s="3"/>
      <c r="W55" s="2"/>
    </row>
    <row r="56" spans="1:23" ht="12.75">
      <c r="A56" s="32"/>
      <c r="B56" s="35"/>
      <c r="C56" s="32"/>
      <c r="D56" s="37"/>
      <c r="E56" s="20"/>
      <c r="F56" s="18"/>
      <c r="G56" s="24"/>
      <c r="H56" s="20"/>
      <c r="I56" s="24"/>
      <c r="J56" s="20"/>
      <c r="K56" s="20"/>
      <c r="L56" s="18"/>
      <c r="M56" s="24"/>
      <c r="N56" s="2"/>
      <c r="O56" s="3"/>
      <c r="Q56" s="2"/>
      <c r="S56" s="3"/>
      <c r="T56" s="2"/>
      <c r="U56" s="3"/>
      <c r="W56" s="2"/>
    </row>
    <row r="57" spans="1:23" ht="12.75">
      <c r="A57" s="32"/>
      <c r="B57" s="35"/>
      <c r="C57" s="32"/>
      <c r="D57" s="37"/>
      <c r="E57" s="20"/>
      <c r="F57" s="18"/>
      <c r="G57" s="24"/>
      <c r="H57" s="20"/>
      <c r="I57" s="24"/>
      <c r="J57" s="20"/>
      <c r="K57" s="20"/>
      <c r="L57" s="18"/>
      <c r="M57" s="24"/>
      <c r="N57" s="2"/>
      <c r="O57" s="3"/>
      <c r="Q57" s="2"/>
      <c r="S57" s="3"/>
      <c r="T57" s="2"/>
      <c r="U57" s="3"/>
      <c r="W57" s="2"/>
    </row>
    <row r="58" spans="1:23" ht="12.75">
      <c r="A58" s="32"/>
      <c r="B58" s="35"/>
      <c r="C58" s="32"/>
      <c r="D58" s="37"/>
      <c r="E58" s="20"/>
      <c r="F58" s="18"/>
      <c r="G58" s="24"/>
      <c r="H58" s="20"/>
      <c r="I58" s="24"/>
      <c r="J58" s="20"/>
      <c r="K58" s="20"/>
      <c r="L58" s="18"/>
      <c r="M58" s="24"/>
      <c r="N58" s="2"/>
      <c r="O58" s="3"/>
      <c r="Q58" s="2"/>
      <c r="S58" s="3"/>
      <c r="T58" s="2"/>
      <c r="U58" s="3"/>
      <c r="W58" s="2"/>
    </row>
    <row r="59" spans="1:23" ht="12.75">
      <c r="A59" s="32"/>
      <c r="B59" s="35"/>
      <c r="C59" s="32"/>
      <c r="D59" s="37"/>
      <c r="E59" s="20"/>
      <c r="F59" s="18"/>
      <c r="G59" s="24"/>
      <c r="H59" s="20"/>
      <c r="I59" s="24"/>
      <c r="J59" s="20"/>
      <c r="K59" s="20"/>
      <c r="L59" s="18"/>
      <c r="M59" s="24"/>
      <c r="N59" s="2"/>
      <c r="O59" s="3"/>
      <c r="Q59" s="2"/>
      <c r="S59" s="3"/>
      <c r="T59" s="2"/>
      <c r="U59" s="3"/>
      <c r="W59" s="2"/>
    </row>
    <row r="60" spans="1:23" ht="12.75">
      <c r="A60" s="32"/>
      <c r="B60" s="35"/>
      <c r="C60" s="32"/>
      <c r="D60" s="37"/>
      <c r="E60" s="20"/>
      <c r="F60" s="18"/>
      <c r="G60" s="24"/>
      <c r="H60" s="20"/>
      <c r="I60" s="24"/>
      <c r="J60" s="20"/>
      <c r="K60" s="20"/>
      <c r="L60" s="18"/>
      <c r="M60" s="24"/>
      <c r="N60" s="2"/>
      <c r="O60" s="3"/>
      <c r="Q60" s="2"/>
      <c r="S60" s="3"/>
      <c r="T60" s="2"/>
      <c r="U60" s="3"/>
      <c r="W60" s="2"/>
    </row>
    <row r="61" spans="1:23" ht="12.75">
      <c r="A61" s="32"/>
      <c r="B61" s="35"/>
      <c r="C61" s="32"/>
      <c r="D61" s="37"/>
      <c r="E61" s="20"/>
      <c r="F61" s="18"/>
      <c r="G61" s="24"/>
      <c r="H61" s="20"/>
      <c r="I61" s="24"/>
      <c r="J61" s="20"/>
      <c r="K61" s="20"/>
      <c r="L61" s="18"/>
      <c r="M61" s="24"/>
      <c r="N61" s="2"/>
      <c r="O61" s="3"/>
      <c r="Q61" s="2"/>
      <c r="S61" s="3"/>
      <c r="T61" s="2"/>
      <c r="U61" s="3"/>
      <c r="W61" s="2"/>
    </row>
    <row r="62" spans="1:23" ht="12.75">
      <c r="A62" s="32"/>
      <c r="B62" s="35"/>
      <c r="C62" s="32"/>
      <c r="D62" s="37"/>
      <c r="E62" s="20"/>
      <c r="F62" s="18"/>
      <c r="G62" s="24"/>
      <c r="H62" s="20"/>
      <c r="I62" s="24"/>
      <c r="J62" s="20"/>
      <c r="K62" s="20"/>
      <c r="L62" s="18"/>
      <c r="M62" s="24"/>
      <c r="N62" s="2"/>
      <c r="O62" s="3"/>
      <c r="Q62" s="2"/>
      <c r="S62" s="3"/>
      <c r="T62" s="2"/>
      <c r="U62" s="3"/>
      <c r="W62" s="2"/>
    </row>
    <row r="63" spans="1:23" ht="12.75">
      <c r="A63" s="32"/>
      <c r="B63" s="35"/>
      <c r="C63" s="32"/>
      <c r="D63" s="37"/>
      <c r="E63" s="20"/>
      <c r="F63" s="18"/>
      <c r="G63" s="24"/>
      <c r="H63" s="20"/>
      <c r="I63" s="24"/>
      <c r="J63" s="20"/>
      <c r="K63" s="20"/>
      <c r="L63" s="18"/>
      <c r="M63" s="24"/>
      <c r="N63" s="2"/>
      <c r="O63" s="3"/>
      <c r="Q63" s="2"/>
      <c r="S63" s="3"/>
      <c r="T63" s="2"/>
      <c r="U63" s="3"/>
      <c r="W63" s="2"/>
    </row>
    <row r="64" spans="1:23" ht="12.75">
      <c r="A64" s="32"/>
      <c r="B64" s="35"/>
      <c r="C64" s="32"/>
      <c r="D64" s="37"/>
      <c r="E64" s="20"/>
      <c r="F64" s="18"/>
      <c r="G64" s="24"/>
      <c r="H64" s="20"/>
      <c r="I64" s="24"/>
      <c r="J64" s="20"/>
      <c r="K64" s="20"/>
      <c r="L64" s="18"/>
      <c r="M64" s="24"/>
      <c r="N64" s="2"/>
      <c r="O64" s="3"/>
      <c r="Q64" s="2"/>
      <c r="S64" s="3"/>
      <c r="T64" s="2"/>
      <c r="U64" s="3"/>
      <c r="W64" s="2"/>
    </row>
    <row r="65" spans="1:23" ht="12.75">
      <c r="A65" s="32"/>
      <c r="B65" s="35"/>
      <c r="C65" s="32"/>
      <c r="D65" s="37"/>
      <c r="E65" s="20"/>
      <c r="F65" s="18"/>
      <c r="G65" s="24"/>
      <c r="H65" s="20"/>
      <c r="I65" s="24"/>
      <c r="J65" s="20"/>
      <c r="K65" s="20"/>
      <c r="L65" s="18"/>
      <c r="M65" s="24"/>
      <c r="N65" s="2"/>
      <c r="O65" s="3"/>
      <c r="Q65" s="2"/>
      <c r="S65" s="3"/>
      <c r="T65" s="2"/>
      <c r="U65" s="3"/>
      <c r="W65" s="2"/>
    </row>
    <row r="66" spans="1:23" ht="12.75">
      <c r="A66" s="32"/>
      <c r="B66" s="35"/>
      <c r="C66" s="32"/>
      <c r="D66" s="37"/>
      <c r="E66" s="20"/>
      <c r="F66" s="18"/>
      <c r="G66" s="24"/>
      <c r="H66" s="20"/>
      <c r="I66" s="24"/>
      <c r="J66" s="20"/>
      <c r="K66" s="20"/>
      <c r="L66" s="18"/>
      <c r="M66" s="24"/>
      <c r="N66" s="2"/>
      <c r="O66" s="3"/>
      <c r="Q66" s="2"/>
      <c r="S66" s="3"/>
      <c r="T66" s="2"/>
      <c r="U66" s="3"/>
      <c r="W66" s="2"/>
    </row>
    <row r="67" spans="1:23" ht="12.75">
      <c r="A67" s="32"/>
      <c r="B67" s="35"/>
      <c r="C67" s="32"/>
      <c r="D67" s="37"/>
      <c r="E67" s="20"/>
      <c r="F67" s="18"/>
      <c r="G67" s="24"/>
      <c r="H67" s="20"/>
      <c r="I67" s="24"/>
      <c r="J67" s="20"/>
      <c r="K67" s="20"/>
      <c r="L67" s="18"/>
      <c r="M67" s="24"/>
      <c r="N67" s="2"/>
      <c r="O67" s="3"/>
      <c r="Q67" s="2"/>
      <c r="S67" s="3"/>
      <c r="T67" s="2"/>
      <c r="U67" s="3"/>
      <c r="W67" s="2"/>
    </row>
    <row r="68" spans="1:23" ht="12.75">
      <c r="A68" s="32"/>
      <c r="B68" s="35"/>
      <c r="C68" s="32"/>
      <c r="D68" s="37"/>
      <c r="E68" s="20"/>
      <c r="F68" s="18"/>
      <c r="G68" s="24"/>
      <c r="H68" s="20"/>
      <c r="I68" s="24"/>
      <c r="J68" s="20"/>
      <c r="K68" s="20"/>
      <c r="L68" s="18"/>
      <c r="M68" s="24"/>
      <c r="N68" s="2"/>
      <c r="O68" s="3"/>
      <c r="Q68" s="2"/>
      <c r="S68" s="3"/>
      <c r="T68" s="2"/>
      <c r="U68" s="3"/>
      <c r="W68" s="2"/>
    </row>
    <row r="69" spans="1:23" ht="12.75">
      <c r="A69" s="32"/>
      <c r="B69" s="35"/>
      <c r="C69" s="32"/>
      <c r="D69" s="37"/>
      <c r="E69" s="20"/>
      <c r="F69" s="18"/>
      <c r="G69" s="24"/>
      <c r="H69" s="20"/>
      <c r="I69" s="24"/>
      <c r="J69" s="20"/>
      <c r="K69" s="20"/>
      <c r="L69" s="18"/>
      <c r="M69" s="24"/>
      <c r="N69" s="2"/>
      <c r="O69" s="3"/>
      <c r="Q69" s="2"/>
      <c r="S69" s="3"/>
      <c r="T69" s="2"/>
      <c r="U69" s="3"/>
      <c r="W69" s="2"/>
    </row>
    <row r="70" spans="1:23" ht="12.75">
      <c r="A70" s="32"/>
      <c r="B70" s="35"/>
      <c r="C70" s="32"/>
      <c r="D70" s="37"/>
      <c r="E70" s="20"/>
      <c r="F70" s="18"/>
      <c r="G70" s="24"/>
      <c r="H70" s="20"/>
      <c r="I70" s="24"/>
      <c r="J70" s="20"/>
      <c r="K70" s="20"/>
      <c r="L70" s="18"/>
      <c r="M70" s="24"/>
      <c r="N70" s="2"/>
      <c r="O70" s="3"/>
      <c r="Q70" s="2"/>
      <c r="S70" s="3"/>
      <c r="T70" s="2"/>
      <c r="U70" s="3"/>
      <c r="W70" s="2"/>
    </row>
    <row r="71" spans="1:23" ht="12.75">
      <c r="A71" s="32"/>
      <c r="B71" s="35"/>
      <c r="C71" s="32"/>
      <c r="D71" s="37"/>
      <c r="E71" s="20"/>
      <c r="F71" s="18"/>
      <c r="G71" s="24"/>
      <c r="H71" s="20"/>
      <c r="I71" s="24"/>
      <c r="J71" s="20"/>
      <c r="K71" s="20"/>
      <c r="L71" s="18"/>
      <c r="M71" s="24"/>
      <c r="N71" s="2"/>
      <c r="O71" s="3"/>
      <c r="Q71" s="2"/>
      <c r="S71" s="3"/>
      <c r="T71" s="2"/>
      <c r="U71" s="3"/>
      <c r="W71" s="2"/>
    </row>
    <row r="72" spans="1:23" ht="12.75">
      <c r="A72" s="32"/>
      <c r="B72" s="35"/>
      <c r="C72" s="32"/>
      <c r="D72" s="37"/>
      <c r="E72" s="20"/>
      <c r="F72" s="18"/>
      <c r="G72" s="24"/>
      <c r="H72" s="20"/>
      <c r="I72" s="24"/>
      <c r="J72" s="20"/>
      <c r="K72" s="20"/>
      <c r="L72" s="18"/>
      <c r="M72" s="24"/>
      <c r="N72" s="2"/>
      <c r="O72" s="3"/>
      <c r="Q72" s="2"/>
      <c r="S72" s="3"/>
      <c r="T72" s="2"/>
      <c r="U72" s="3"/>
      <c r="W72" s="2"/>
    </row>
    <row r="73" spans="1:23" ht="12.75">
      <c r="A73" s="32"/>
      <c r="B73" s="35"/>
      <c r="C73" s="32"/>
      <c r="D73" s="37"/>
      <c r="E73" s="20"/>
      <c r="F73" s="18"/>
      <c r="G73" s="24"/>
      <c r="H73" s="20"/>
      <c r="I73" s="24"/>
      <c r="J73" s="20"/>
      <c r="K73" s="20"/>
      <c r="L73" s="18"/>
      <c r="M73" s="24"/>
      <c r="N73" s="2"/>
      <c r="O73" s="3"/>
      <c r="Q73" s="2"/>
      <c r="S73" s="3"/>
      <c r="T73" s="2"/>
      <c r="U73" s="3"/>
      <c r="W73" s="2"/>
    </row>
    <row r="74" spans="1:23" ht="12.75">
      <c r="A74" s="32"/>
      <c r="B74" s="35"/>
      <c r="C74" s="32"/>
      <c r="D74" s="37"/>
      <c r="E74" s="20"/>
      <c r="F74" s="18"/>
      <c r="G74" s="24"/>
      <c r="H74" s="20"/>
      <c r="I74" s="24"/>
      <c r="J74" s="20"/>
      <c r="K74" s="20"/>
      <c r="L74" s="18"/>
      <c r="M74" s="24"/>
      <c r="N74" s="2"/>
      <c r="O74" s="3"/>
      <c r="Q74" s="2"/>
      <c r="S74" s="3"/>
      <c r="T74" s="2"/>
      <c r="U74" s="3"/>
      <c r="W74" s="2"/>
    </row>
    <row r="75" spans="1:23" ht="12.75">
      <c r="A75" s="32"/>
      <c r="B75" s="35"/>
      <c r="C75" s="32"/>
      <c r="D75" s="37"/>
      <c r="E75" s="20"/>
      <c r="F75" s="18"/>
      <c r="G75" s="24"/>
      <c r="H75" s="20"/>
      <c r="I75" s="24"/>
      <c r="J75" s="20"/>
      <c r="K75" s="20"/>
      <c r="L75" s="18"/>
      <c r="M75" s="24"/>
      <c r="N75" s="2"/>
      <c r="O75" s="3"/>
      <c r="Q75" s="2"/>
      <c r="S75" s="3"/>
      <c r="T75" s="2"/>
      <c r="U75" s="3"/>
      <c r="W75" s="2"/>
    </row>
    <row r="76" spans="1:23" ht="12.75">
      <c r="A76" s="32"/>
      <c r="B76" s="35"/>
      <c r="C76" s="32"/>
      <c r="D76" s="37"/>
      <c r="E76" s="20"/>
      <c r="F76" s="18"/>
      <c r="G76" s="24"/>
      <c r="H76" s="20"/>
      <c r="I76" s="24"/>
      <c r="J76" s="20"/>
      <c r="K76" s="20"/>
      <c r="L76" s="18"/>
      <c r="M76" s="24"/>
      <c r="N76" s="2"/>
      <c r="O76" s="3"/>
      <c r="Q76" s="2"/>
      <c r="S76" s="3"/>
      <c r="T76" s="2"/>
      <c r="U76" s="3"/>
      <c r="W76" s="2"/>
    </row>
    <row r="77" spans="1:23" ht="12.75">
      <c r="A77" s="32"/>
      <c r="B77" s="35"/>
      <c r="C77" s="32"/>
      <c r="D77" s="37"/>
      <c r="E77" s="20"/>
      <c r="F77" s="18"/>
      <c r="G77" s="24"/>
      <c r="H77" s="20"/>
      <c r="I77" s="24"/>
      <c r="J77" s="20"/>
      <c r="K77" s="20"/>
      <c r="L77" s="18"/>
      <c r="M77" s="24"/>
      <c r="N77" s="2"/>
      <c r="O77" s="3"/>
      <c r="Q77" s="2"/>
      <c r="S77" s="3"/>
      <c r="T77" s="2"/>
      <c r="U77" s="3"/>
      <c r="W77" s="2"/>
    </row>
    <row r="78" spans="1:23" ht="12.75">
      <c r="A78" s="32"/>
      <c r="B78" s="35"/>
      <c r="C78" s="32"/>
      <c r="D78" s="37"/>
      <c r="E78" s="20"/>
      <c r="F78" s="18"/>
      <c r="G78" s="24"/>
      <c r="H78" s="20"/>
      <c r="I78" s="24"/>
      <c r="J78" s="20"/>
      <c r="K78" s="20"/>
      <c r="L78" s="18"/>
      <c r="M78" s="24"/>
      <c r="N78" s="2"/>
      <c r="O78" s="3"/>
      <c r="Q78" s="2"/>
      <c r="S78" s="3"/>
      <c r="T78" s="2"/>
      <c r="U78" s="3"/>
      <c r="W78" s="2"/>
    </row>
    <row r="79" spans="1:23" ht="12.75">
      <c r="A79" s="32"/>
      <c r="B79" s="35"/>
      <c r="C79" s="32"/>
      <c r="D79" s="37"/>
      <c r="E79" s="20"/>
      <c r="F79" s="18"/>
      <c r="G79" s="24"/>
      <c r="H79" s="20"/>
      <c r="I79" s="24"/>
      <c r="J79" s="20"/>
      <c r="K79" s="20"/>
      <c r="L79" s="18"/>
      <c r="M79" s="24"/>
      <c r="N79" s="2"/>
      <c r="O79" s="3"/>
      <c r="Q79" s="2"/>
      <c r="S79" s="3"/>
      <c r="T79" s="2"/>
      <c r="U79" s="3"/>
      <c r="W79" s="2"/>
    </row>
    <row r="80" spans="1:23" ht="12.75">
      <c r="A80" s="32"/>
      <c r="B80" s="35"/>
      <c r="C80" s="32"/>
      <c r="D80" s="37"/>
      <c r="E80" s="20"/>
      <c r="F80" s="18"/>
      <c r="G80" s="24"/>
      <c r="H80" s="20"/>
      <c r="I80" s="24"/>
      <c r="J80" s="20"/>
      <c r="K80" s="20"/>
      <c r="L80" s="18"/>
      <c r="M80" s="24"/>
      <c r="N80" s="2"/>
      <c r="O80" s="3"/>
      <c r="Q80" s="2"/>
      <c r="S80" s="3"/>
      <c r="T80" s="2"/>
      <c r="U80" s="3"/>
      <c r="W80" s="2"/>
    </row>
    <row r="81" spans="1:23" ht="12.75">
      <c r="A81" s="32"/>
      <c r="B81" s="35"/>
      <c r="C81" s="32"/>
      <c r="D81" s="37"/>
      <c r="E81" s="20"/>
      <c r="F81" s="18"/>
      <c r="G81" s="24"/>
      <c r="H81" s="20"/>
      <c r="I81" s="24"/>
      <c r="J81" s="20"/>
      <c r="K81" s="20"/>
      <c r="L81" s="18"/>
      <c r="M81" s="24"/>
      <c r="N81" s="2"/>
      <c r="O81" s="3"/>
      <c r="Q81" s="2"/>
      <c r="S81" s="3"/>
      <c r="T81" s="2"/>
      <c r="U81" s="3"/>
      <c r="W81" s="2"/>
    </row>
    <row r="82" spans="1:23" ht="12.75">
      <c r="A82" s="32"/>
      <c r="B82" s="35"/>
      <c r="C82" s="32"/>
      <c r="D82" s="37"/>
      <c r="E82" s="20"/>
      <c r="F82" s="18"/>
      <c r="G82" s="24"/>
      <c r="H82" s="20"/>
      <c r="I82" s="24"/>
      <c r="J82" s="20"/>
      <c r="K82" s="20"/>
      <c r="L82" s="18"/>
      <c r="M82" s="24"/>
      <c r="N82" s="2"/>
      <c r="O82" s="3"/>
      <c r="Q82" s="2"/>
      <c r="S82" s="3"/>
      <c r="T82" s="2"/>
      <c r="U82" s="3"/>
      <c r="W82" s="2"/>
    </row>
    <row r="83" spans="1:23" ht="12.75">
      <c r="A83" s="32"/>
      <c r="B83" s="35"/>
      <c r="C83" s="32"/>
      <c r="D83" s="37"/>
      <c r="E83" s="20"/>
      <c r="F83" s="18"/>
      <c r="G83" s="24"/>
      <c r="H83" s="20"/>
      <c r="I83" s="24"/>
      <c r="J83" s="20"/>
      <c r="K83" s="20"/>
      <c r="L83" s="18"/>
      <c r="M83" s="24"/>
      <c r="N83" s="2"/>
      <c r="O83" s="3"/>
      <c r="Q83" s="2"/>
      <c r="S83" s="3"/>
      <c r="T83" s="2"/>
      <c r="U83" s="3"/>
      <c r="W83" s="2"/>
    </row>
    <row r="84" spans="1:23" ht="12.75">
      <c r="A84" s="32"/>
      <c r="B84" s="35"/>
      <c r="C84" s="32"/>
      <c r="D84" s="37"/>
      <c r="E84" s="20"/>
      <c r="F84" s="18"/>
      <c r="G84" s="24"/>
      <c r="H84" s="20"/>
      <c r="I84" s="24"/>
      <c r="J84" s="20"/>
      <c r="K84" s="20"/>
      <c r="L84" s="18"/>
      <c r="M84" s="24"/>
      <c r="N84" s="2"/>
      <c r="O84" s="3"/>
      <c r="Q84" s="2"/>
      <c r="S84" s="3"/>
      <c r="T84" s="2"/>
      <c r="U84" s="3"/>
      <c r="W84" s="2"/>
    </row>
    <row r="85" spans="1:23" ht="12.75">
      <c r="A85" s="32"/>
      <c r="B85" s="35"/>
      <c r="C85" s="32"/>
      <c r="D85" s="37"/>
      <c r="E85" s="20"/>
      <c r="F85" s="18"/>
      <c r="G85" s="24"/>
      <c r="H85" s="20"/>
      <c r="I85" s="24"/>
      <c r="J85" s="20"/>
      <c r="K85" s="20"/>
      <c r="L85" s="18"/>
      <c r="M85" s="24"/>
      <c r="N85" s="2"/>
      <c r="O85" s="3"/>
      <c r="Q85" s="2"/>
      <c r="S85" s="3"/>
      <c r="T85" s="2"/>
      <c r="U85" s="3"/>
      <c r="W85" s="2"/>
    </row>
    <row r="86" spans="1:23" ht="12.75">
      <c r="A86" s="32"/>
      <c r="B86" s="35"/>
      <c r="C86" s="32"/>
      <c r="D86" s="37"/>
      <c r="E86" s="20"/>
      <c r="F86" s="18"/>
      <c r="G86" s="24"/>
      <c r="H86" s="20"/>
      <c r="I86" s="24"/>
      <c r="J86" s="20"/>
      <c r="K86" s="20"/>
      <c r="L86" s="18"/>
      <c r="M86" s="24"/>
      <c r="N86" s="2"/>
      <c r="O86" s="3"/>
      <c r="Q86" s="2"/>
      <c r="S86" s="3"/>
      <c r="T86" s="2"/>
      <c r="U86" s="3"/>
      <c r="W86" s="2"/>
    </row>
    <row r="87" spans="1:23" ht="12.75">
      <c r="A87" s="32"/>
      <c r="B87" s="35"/>
      <c r="C87" s="32"/>
      <c r="D87" s="37"/>
      <c r="E87" s="20"/>
      <c r="F87" s="18"/>
      <c r="G87" s="24"/>
      <c r="H87" s="20"/>
      <c r="I87" s="24"/>
      <c r="J87" s="20"/>
      <c r="K87" s="20"/>
      <c r="L87" s="18"/>
      <c r="M87" s="24"/>
      <c r="N87" s="2"/>
      <c r="O87" s="3"/>
      <c r="Q87" s="2"/>
      <c r="S87" s="3"/>
      <c r="T87" s="2"/>
      <c r="U87" s="3"/>
      <c r="W87" s="2"/>
    </row>
    <row r="88" spans="1:23" ht="12.75">
      <c r="A88" s="32"/>
      <c r="B88" s="35"/>
      <c r="C88" s="32"/>
      <c r="D88" s="37"/>
      <c r="E88" s="20"/>
      <c r="F88" s="18"/>
      <c r="G88" s="24"/>
      <c r="H88" s="20"/>
      <c r="I88" s="24"/>
      <c r="J88" s="20"/>
      <c r="K88" s="20"/>
      <c r="L88" s="18"/>
      <c r="M88" s="24"/>
      <c r="N88" s="2"/>
      <c r="O88" s="3"/>
      <c r="Q88" s="2"/>
      <c r="S88" s="3"/>
      <c r="T88" s="2"/>
      <c r="U88" s="3"/>
      <c r="W88" s="2"/>
    </row>
    <row r="89" spans="1:23" ht="12.75">
      <c r="A89" s="32"/>
      <c r="B89" s="35"/>
      <c r="C89" s="32"/>
      <c r="D89" s="37"/>
      <c r="E89" s="20"/>
      <c r="F89" s="18"/>
      <c r="G89" s="24"/>
      <c r="H89" s="20"/>
      <c r="I89" s="24"/>
      <c r="J89" s="20"/>
      <c r="K89" s="20"/>
      <c r="L89" s="18"/>
      <c r="M89" s="24"/>
      <c r="N89" s="2"/>
      <c r="O89" s="3"/>
      <c r="Q89" s="2"/>
      <c r="S89" s="3"/>
      <c r="T89" s="2"/>
      <c r="U89" s="3"/>
      <c r="W89" s="2"/>
    </row>
    <row r="90" spans="1:23" ht="12.75">
      <c r="A90" s="32"/>
      <c r="B90" s="35"/>
      <c r="C90" s="32"/>
      <c r="D90" s="37"/>
      <c r="E90" s="20"/>
      <c r="F90" s="18"/>
      <c r="G90" s="24"/>
      <c r="H90" s="20"/>
      <c r="I90" s="24"/>
      <c r="J90" s="20"/>
      <c r="K90" s="20"/>
      <c r="L90" s="18"/>
      <c r="M90" s="24"/>
      <c r="N90" s="2"/>
      <c r="O90" s="3"/>
      <c r="Q90" s="2"/>
      <c r="S90" s="3"/>
      <c r="T90" s="2"/>
      <c r="U90" s="3"/>
      <c r="W90" s="2"/>
    </row>
    <row r="91" spans="1:23" ht="12.75">
      <c r="A91" s="32"/>
      <c r="B91" s="35"/>
      <c r="C91" s="32"/>
      <c r="D91" s="37"/>
      <c r="E91" s="20"/>
      <c r="F91" s="18"/>
      <c r="G91" s="24"/>
      <c r="H91" s="20"/>
      <c r="I91" s="24"/>
      <c r="J91" s="20"/>
      <c r="K91" s="20"/>
      <c r="L91" s="18"/>
      <c r="M91" s="24"/>
      <c r="N91" s="2"/>
      <c r="O91" s="3"/>
      <c r="Q91" s="2"/>
      <c r="S91" s="3"/>
      <c r="T91" s="2"/>
      <c r="U91" s="3"/>
      <c r="W91" s="2"/>
    </row>
    <row r="92" spans="1:23" ht="12.75">
      <c r="A92" s="32"/>
      <c r="B92" s="35"/>
      <c r="C92" s="32"/>
      <c r="D92" s="37"/>
      <c r="E92" s="20"/>
      <c r="F92" s="18"/>
      <c r="G92" s="24"/>
      <c r="H92" s="20"/>
      <c r="I92" s="24"/>
      <c r="J92" s="20"/>
      <c r="K92" s="20"/>
      <c r="L92" s="18"/>
      <c r="M92" s="24"/>
      <c r="N92" s="2"/>
      <c r="O92" s="3"/>
      <c r="Q92" s="2"/>
      <c r="S92" s="3"/>
      <c r="T92" s="2"/>
      <c r="U92" s="3"/>
      <c r="W92" s="2"/>
    </row>
    <row r="93" spans="1:23" ht="12.75">
      <c r="A93" s="32"/>
      <c r="B93" s="35"/>
      <c r="C93" s="32"/>
      <c r="D93" s="37"/>
      <c r="E93" s="20"/>
      <c r="F93" s="18"/>
      <c r="G93" s="24"/>
      <c r="H93" s="20"/>
      <c r="I93" s="24"/>
      <c r="J93" s="20"/>
      <c r="K93" s="20"/>
      <c r="L93" s="18"/>
      <c r="M93" s="24"/>
      <c r="N93" s="2"/>
      <c r="O93" s="3"/>
      <c r="Q93" s="2"/>
      <c r="S93" s="3"/>
      <c r="T93" s="2"/>
      <c r="U93" s="3"/>
      <c r="W93" s="2"/>
    </row>
    <row r="94" spans="1:23" ht="12.75">
      <c r="A94" s="32"/>
      <c r="B94" s="35"/>
      <c r="C94" s="32"/>
      <c r="D94" s="37"/>
      <c r="E94" s="20"/>
      <c r="F94" s="18"/>
      <c r="G94" s="24"/>
      <c r="H94" s="20"/>
      <c r="I94" s="24"/>
      <c r="J94" s="20"/>
      <c r="K94" s="20"/>
      <c r="L94" s="18"/>
      <c r="M94" s="24"/>
      <c r="N94" s="2"/>
      <c r="O94" s="3"/>
      <c r="Q94" s="2"/>
      <c r="S94" s="3"/>
      <c r="T94" s="2"/>
      <c r="U94" s="3"/>
      <c r="W94" s="2"/>
    </row>
    <row r="95" spans="1:23" ht="12.75">
      <c r="A95" s="32"/>
      <c r="B95" s="35"/>
      <c r="C95" s="32"/>
      <c r="D95" s="37"/>
      <c r="E95" s="20"/>
      <c r="F95" s="18"/>
      <c r="G95" s="24"/>
      <c r="H95" s="20"/>
      <c r="I95" s="24"/>
      <c r="J95" s="20"/>
      <c r="K95" s="20"/>
      <c r="L95" s="18"/>
      <c r="M95" s="24"/>
      <c r="N95" s="2"/>
      <c r="O95" s="3"/>
      <c r="Q95" s="2"/>
      <c r="S95" s="3"/>
      <c r="T95" s="2"/>
      <c r="U95" s="3"/>
      <c r="W95" s="2"/>
    </row>
    <row r="96" spans="1:23" ht="12.75">
      <c r="A96" s="32"/>
      <c r="B96" s="35"/>
      <c r="C96" s="32"/>
      <c r="D96" s="37"/>
      <c r="E96" s="20"/>
      <c r="F96" s="18"/>
      <c r="G96" s="24"/>
      <c r="H96" s="20"/>
      <c r="I96" s="24"/>
      <c r="J96" s="20"/>
      <c r="K96" s="20"/>
      <c r="L96" s="18"/>
      <c r="M96" s="24"/>
      <c r="N96" s="2"/>
      <c r="O96" s="3"/>
      <c r="Q96" s="2"/>
      <c r="S96" s="3"/>
      <c r="T96" s="2"/>
      <c r="U96" s="3"/>
      <c r="W96" s="2"/>
    </row>
    <row r="97" spans="1:23" ht="12.75">
      <c r="A97" s="32"/>
      <c r="B97" s="35"/>
      <c r="C97" s="32"/>
      <c r="D97" s="37"/>
      <c r="E97" s="20"/>
      <c r="F97" s="18"/>
      <c r="G97" s="24"/>
      <c r="H97" s="20"/>
      <c r="I97" s="24"/>
      <c r="J97" s="20"/>
      <c r="K97" s="20"/>
      <c r="L97" s="18"/>
      <c r="M97" s="24"/>
      <c r="N97" s="2"/>
      <c r="O97" s="3"/>
      <c r="Q97" s="2"/>
      <c r="S97" s="3"/>
      <c r="T97" s="2"/>
      <c r="U97" s="3"/>
      <c r="W97" s="2"/>
    </row>
    <row r="98" spans="1:23" ht="12.75">
      <c r="A98" s="32"/>
      <c r="B98" s="35"/>
      <c r="C98" s="32"/>
      <c r="D98" s="37"/>
      <c r="E98" s="20"/>
      <c r="F98" s="18"/>
      <c r="G98" s="24"/>
      <c r="H98" s="20"/>
      <c r="I98" s="24"/>
      <c r="J98" s="20"/>
      <c r="K98" s="20"/>
      <c r="L98" s="18"/>
      <c r="M98" s="24"/>
      <c r="N98" s="2"/>
      <c r="O98" s="3"/>
      <c r="Q98" s="2"/>
      <c r="S98" s="3"/>
      <c r="T98" s="2"/>
      <c r="U98" s="3"/>
      <c r="W98" s="2"/>
    </row>
    <row r="99" spans="1:23" ht="12.75">
      <c r="A99" s="32"/>
      <c r="B99" s="35"/>
      <c r="C99" s="32"/>
      <c r="D99" s="37"/>
      <c r="E99" s="20"/>
      <c r="F99" s="18"/>
      <c r="G99" s="24"/>
      <c r="H99" s="20"/>
      <c r="I99" s="24"/>
      <c r="J99" s="20"/>
      <c r="K99" s="20"/>
      <c r="L99" s="18"/>
      <c r="M99" s="24"/>
      <c r="N99" s="2"/>
      <c r="O99" s="3"/>
      <c r="Q99" s="2"/>
      <c r="S99" s="3"/>
      <c r="T99" s="2"/>
      <c r="U99" s="3"/>
      <c r="W99" s="2"/>
    </row>
    <row r="100" spans="1:23" ht="12.75">
      <c r="A100" s="32"/>
      <c r="B100" s="35"/>
      <c r="C100" s="32"/>
      <c r="D100" s="37"/>
      <c r="E100" s="20"/>
      <c r="F100" s="18"/>
      <c r="G100" s="24"/>
      <c r="H100" s="20"/>
      <c r="I100" s="24"/>
      <c r="J100" s="20"/>
      <c r="K100" s="20"/>
      <c r="L100" s="18"/>
      <c r="M100" s="24"/>
      <c r="N100" s="2"/>
      <c r="O100" s="3"/>
      <c r="Q100" s="2"/>
      <c r="S100" s="3"/>
      <c r="T100" s="2"/>
      <c r="U100" s="3"/>
      <c r="W100" s="2"/>
    </row>
    <row r="101" spans="1:23" ht="12.75">
      <c r="A101" s="32"/>
      <c r="B101" s="35"/>
      <c r="C101" s="32"/>
      <c r="D101" s="37"/>
      <c r="E101" s="20"/>
      <c r="F101" s="18"/>
      <c r="G101" s="24"/>
      <c r="H101" s="20"/>
      <c r="I101" s="24"/>
      <c r="J101" s="20"/>
      <c r="K101" s="20"/>
      <c r="L101" s="18"/>
      <c r="M101" s="24"/>
      <c r="N101" s="2"/>
      <c r="O101" s="3"/>
      <c r="Q101" s="2"/>
      <c r="S101" s="3"/>
      <c r="T101" s="2"/>
      <c r="U101" s="3"/>
      <c r="W101" s="2"/>
    </row>
    <row r="102" spans="1:23" ht="12.75">
      <c r="A102" s="32"/>
      <c r="B102" s="35"/>
      <c r="C102" s="32"/>
      <c r="D102" s="37"/>
      <c r="E102" s="20"/>
      <c r="F102" s="18"/>
      <c r="G102" s="24"/>
      <c r="H102" s="20"/>
      <c r="I102" s="24"/>
      <c r="J102" s="20"/>
      <c r="K102" s="20"/>
      <c r="L102" s="18"/>
      <c r="M102" s="24"/>
      <c r="N102" s="2"/>
      <c r="O102" s="3"/>
      <c r="Q102" s="2"/>
      <c r="S102" s="3"/>
      <c r="T102" s="2"/>
      <c r="U102" s="3"/>
      <c r="W102" s="2"/>
    </row>
    <row r="103" spans="1:23" ht="12.75">
      <c r="A103" s="32"/>
      <c r="B103" s="35"/>
      <c r="C103" s="32"/>
      <c r="D103" s="37"/>
      <c r="E103" s="20"/>
      <c r="F103" s="18"/>
      <c r="G103" s="24"/>
      <c r="H103" s="20"/>
      <c r="I103" s="24"/>
      <c r="J103" s="20"/>
      <c r="K103" s="20"/>
      <c r="L103" s="18"/>
      <c r="M103" s="24"/>
      <c r="N103" s="2"/>
      <c r="O103" s="3"/>
      <c r="Q103" s="2"/>
      <c r="S103" s="3"/>
      <c r="T103" s="2"/>
      <c r="U103" s="3"/>
      <c r="W103" s="2"/>
    </row>
    <row r="104" spans="1:23" ht="12.75">
      <c r="A104" s="32"/>
      <c r="B104" s="35"/>
      <c r="C104" s="32"/>
      <c r="D104" s="37"/>
      <c r="E104" s="20"/>
      <c r="F104" s="18"/>
      <c r="G104" s="24"/>
      <c r="H104" s="20"/>
      <c r="I104" s="24"/>
      <c r="J104" s="20"/>
      <c r="K104" s="20"/>
      <c r="L104" s="18"/>
      <c r="M104" s="24"/>
      <c r="N104" s="2"/>
      <c r="O104" s="3"/>
      <c r="Q104" s="2"/>
      <c r="S104" s="3"/>
      <c r="T104" s="2"/>
      <c r="U104" s="3"/>
      <c r="W104" s="2"/>
    </row>
    <row r="105" spans="1:23" ht="12.75">
      <c r="A105" s="32"/>
      <c r="B105" s="35"/>
      <c r="C105" s="32"/>
      <c r="D105" s="37"/>
      <c r="E105" s="20"/>
      <c r="F105" s="18"/>
      <c r="G105" s="24"/>
      <c r="H105" s="20"/>
      <c r="I105" s="24"/>
      <c r="J105" s="20"/>
      <c r="K105" s="20"/>
      <c r="L105" s="18"/>
      <c r="M105" s="24"/>
      <c r="N105" s="2"/>
      <c r="O105" s="3"/>
      <c r="Q105" s="2"/>
      <c r="S105" s="3"/>
      <c r="T105" s="2"/>
      <c r="U105" s="3"/>
      <c r="W105" s="2"/>
    </row>
    <row r="106" spans="1:23" ht="12.75">
      <c r="A106" s="32"/>
      <c r="B106" s="35"/>
      <c r="C106" s="32"/>
      <c r="D106" s="37"/>
      <c r="E106" s="20"/>
      <c r="F106" s="18"/>
      <c r="G106" s="24"/>
      <c r="H106" s="20"/>
      <c r="I106" s="24"/>
      <c r="J106" s="20"/>
      <c r="K106" s="20"/>
      <c r="L106" s="18"/>
      <c r="M106" s="24"/>
      <c r="N106" s="2"/>
      <c r="O106" s="3"/>
      <c r="Q106" s="2"/>
      <c r="S106" s="3"/>
      <c r="T106" s="2"/>
      <c r="U106" s="3"/>
      <c r="W106" s="2"/>
    </row>
    <row r="107" spans="1:23" ht="12.75">
      <c r="A107" s="32"/>
      <c r="B107" s="35"/>
      <c r="C107" s="32"/>
      <c r="D107" s="37"/>
      <c r="E107" s="20"/>
      <c r="F107" s="18"/>
      <c r="G107" s="24"/>
      <c r="H107" s="20"/>
      <c r="I107" s="24"/>
      <c r="J107" s="20"/>
      <c r="K107" s="20"/>
      <c r="L107" s="18"/>
      <c r="M107" s="24"/>
      <c r="N107" s="2"/>
      <c r="O107" s="3"/>
      <c r="Q107" s="2"/>
      <c r="S107" s="3"/>
      <c r="T107" s="2"/>
      <c r="U107" s="3"/>
      <c r="W107" s="2"/>
    </row>
    <row r="108" spans="1:23" ht="12.75">
      <c r="A108" s="32"/>
      <c r="B108" s="35"/>
      <c r="C108" s="32"/>
      <c r="D108" s="37"/>
      <c r="E108" s="20"/>
      <c r="F108" s="18"/>
      <c r="G108" s="24"/>
      <c r="H108" s="20"/>
      <c r="I108" s="24"/>
      <c r="J108" s="20"/>
      <c r="K108" s="20"/>
      <c r="L108" s="18"/>
      <c r="M108" s="24"/>
      <c r="N108" s="2"/>
      <c r="O108" s="3"/>
      <c r="Q108" s="2"/>
      <c r="S108" s="3"/>
      <c r="T108" s="2"/>
      <c r="U108" s="3"/>
      <c r="W108" s="2"/>
    </row>
    <row r="109" spans="1:23" ht="12.75">
      <c r="A109" s="32"/>
      <c r="B109" s="35"/>
      <c r="C109" s="32"/>
      <c r="D109" s="37"/>
      <c r="E109" s="20"/>
      <c r="F109" s="18"/>
      <c r="G109" s="24"/>
      <c r="H109" s="20"/>
      <c r="I109" s="24"/>
      <c r="J109" s="20"/>
      <c r="K109" s="20"/>
      <c r="L109" s="18"/>
      <c r="M109" s="24"/>
      <c r="N109" s="2"/>
      <c r="O109" s="3"/>
      <c r="Q109" s="2"/>
      <c r="S109" s="3"/>
      <c r="T109" s="2"/>
      <c r="U109" s="3"/>
      <c r="W109" s="2"/>
    </row>
    <row r="110" spans="1:23" ht="12.75">
      <c r="A110" s="32"/>
      <c r="B110" s="35"/>
      <c r="C110" s="32"/>
      <c r="D110" s="37"/>
      <c r="E110" s="20"/>
      <c r="F110" s="18"/>
      <c r="G110" s="24"/>
      <c r="H110" s="20"/>
      <c r="I110" s="24"/>
      <c r="J110" s="20"/>
      <c r="K110" s="20"/>
      <c r="L110" s="18"/>
      <c r="M110" s="24"/>
      <c r="N110" s="2"/>
      <c r="O110" s="3"/>
      <c r="Q110" s="2"/>
      <c r="S110" s="3"/>
      <c r="T110" s="2"/>
      <c r="U110" s="3"/>
      <c r="W110" s="2"/>
    </row>
    <row r="111" spans="1:23" ht="12.75">
      <c r="A111" s="32"/>
      <c r="B111" s="35"/>
      <c r="C111" s="32"/>
      <c r="D111" s="37"/>
      <c r="E111" s="20"/>
      <c r="F111" s="18"/>
      <c r="G111" s="24"/>
      <c r="H111" s="20"/>
      <c r="I111" s="24"/>
      <c r="J111" s="20"/>
      <c r="K111" s="20"/>
      <c r="L111" s="18"/>
      <c r="M111" s="24"/>
      <c r="N111" s="2"/>
      <c r="O111" s="3"/>
      <c r="Q111" s="2"/>
      <c r="S111" s="3"/>
      <c r="T111" s="2"/>
      <c r="U111" s="3"/>
      <c r="W111" s="2"/>
    </row>
    <row r="112" spans="1:23" ht="12.75">
      <c r="A112" s="32"/>
      <c r="B112" s="35"/>
      <c r="C112" s="32"/>
      <c r="D112" s="37"/>
      <c r="E112" s="20"/>
      <c r="F112" s="18"/>
      <c r="G112" s="24"/>
      <c r="H112" s="20"/>
      <c r="I112" s="24"/>
      <c r="J112" s="20"/>
      <c r="K112" s="20"/>
      <c r="L112" s="18"/>
      <c r="M112" s="24"/>
      <c r="N112" s="2"/>
      <c r="O112" s="3"/>
      <c r="Q112" s="2"/>
      <c r="S112" s="3"/>
      <c r="T112" s="2"/>
      <c r="U112" s="3"/>
      <c r="W112" s="2"/>
    </row>
    <row r="113" spans="1:23" ht="12.75">
      <c r="A113" s="32"/>
      <c r="B113" s="35"/>
      <c r="C113" s="32"/>
      <c r="D113" s="37"/>
      <c r="E113" s="20"/>
      <c r="F113" s="18"/>
      <c r="G113" s="24"/>
      <c r="H113" s="20"/>
      <c r="I113" s="24"/>
      <c r="J113" s="20"/>
      <c r="K113" s="20"/>
      <c r="L113" s="18"/>
      <c r="M113" s="24"/>
      <c r="N113" s="2"/>
      <c r="O113" s="3"/>
      <c r="Q113" s="2"/>
      <c r="S113" s="3"/>
      <c r="T113" s="2"/>
      <c r="U113" s="3"/>
      <c r="W113" s="2"/>
    </row>
    <row r="114" spans="1:23" ht="12.75">
      <c r="A114" s="32"/>
      <c r="B114" s="35"/>
      <c r="C114" s="32"/>
      <c r="D114" s="37"/>
      <c r="E114" s="20"/>
      <c r="F114" s="18"/>
      <c r="G114" s="24"/>
      <c r="H114" s="20"/>
      <c r="I114" s="24"/>
      <c r="J114" s="20"/>
      <c r="K114" s="20"/>
      <c r="L114" s="18"/>
      <c r="M114" s="24"/>
      <c r="N114" s="2"/>
      <c r="O114" s="3"/>
      <c r="Q114" s="2"/>
      <c r="S114" s="3"/>
      <c r="T114" s="2"/>
      <c r="U114" s="3"/>
      <c r="W114" s="2"/>
    </row>
    <row r="115" spans="1:23" ht="12.75">
      <c r="A115" s="32"/>
      <c r="B115" s="35"/>
      <c r="C115" s="32"/>
      <c r="D115" s="37"/>
      <c r="E115" s="20"/>
      <c r="F115" s="18"/>
      <c r="G115" s="24"/>
      <c r="H115" s="20"/>
      <c r="I115" s="24"/>
      <c r="J115" s="20"/>
      <c r="K115" s="20"/>
      <c r="L115" s="18"/>
      <c r="M115" s="24"/>
      <c r="N115" s="2"/>
      <c r="O115" s="3"/>
      <c r="Q115" s="2"/>
      <c r="S115" s="3"/>
      <c r="T115" s="2"/>
      <c r="U115" s="3"/>
      <c r="W115" s="2"/>
    </row>
    <row r="116" spans="1:23" ht="12.75">
      <c r="A116" s="32"/>
      <c r="B116" s="35"/>
      <c r="C116" s="32"/>
      <c r="D116" s="37"/>
      <c r="E116" s="20"/>
      <c r="F116" s="18"/>
      <c r="G116" s="24"/>
      <c r="H116" s="20"/>
      <c r="I116" s="24"/>
      <c r="J116" s="20"/>
      <c r="K116" s="20"/>
      <c r="L116" s="18"/>
      <c r="M116" s="24"/>
      <c r="N116" s="2"/>
      <c r="O116" s="3"/>
      <c r="Q116" s="2"/>
      <c r="S116" s="3"/>
      <c r="T116" s="2"/>
      <c r="U116" s="3"/>
      <c r="W116" s="2"/>
    </row>
    <row r="117" spans="1:23" ht="12.75">
      <c r="A117" s="32"/>
      <c r="B117" s="35"/>
      <c r="C117" s="32"/>
      <c r="D117" s="37"/>
      <c r="E117" s="20"/>
      <c r="F117" s="18"/>
      <c r="G117" s="24"/>
      <c r="H117" s="20"/>
      <c r="I117" s="24"/>
      <c r="J117" s="20"/>
      <c r="K117" s="20"/>
      <c r="L117" s="18"/>
      <c r="M117" s="24"/>
      <c r="N117" s="2"/>
      <c r="O117" s="3"/>
      <c r="Q117" s="2"/>
      <c r="S117" s="3"/>
      <c r="T117" s="2"/>
      <c r="U117" s="3"/>
      <c r="W117" s="2"/>
    </row>
    <row r="118" spans="1:23" ht="12.75">
      <c r="A118" s="32"/>
      <c r="B118" s="35"/>
      <c r="C118" s="32"/>
      <c r="D118" s="37"/>
      <c r="E118" s="20"/>
      <c r="F118" s="18"/>
      <c r="G118" s="24"/>
      <c r="H118" s="20"/>
      <c r="I118" s="24"/>
      <c r="J118" s="20"/>
      <c r="K118" s="20"/>
      <c r="L118" s="18"/>
      <c r="M118" s="24"/>
      <c r="N118" s="2"/>
      <c r="O118" s="3"/>
      <c r="Q118" s="2"/>
      <c r="S118" s="3"/>
      <c r="T118" s="2"/>
      <c r="U118" s="3"/>
      <c r="W118" s="2"/>
    </row>
    <row r="119" spans="1:23" ht="12.75">
      <c r="A119" s="32"/>
      <c r="B119" s="35"/>
      <c r="C119" s="32"/>
      <c r="D119" s="37"/>
      <c r="E119" s="20"/>
      <c r="F119" s="18"/>
      <c r="G119" s="24"/>
      <c r="H119" s="20"/>
      <c r="I119" s="24"/>
      <c r="J119" s="20"/>
      <c r="K119" s="20"/>
      <c r="L119" s="18"/>
      <c r="M119" s="24"/>
      <c r="N119" s="2"/>
      <c r="O119" s="3"/>
      <c r="Q119" s="2"/>
      <c r="S119" s="3"/>
      <c r="T119" s="2"/>
      <c r="U119" s="3"/>
      <c r="W119" s="2"/>
    </row>
    <row r="120" spans="1:23" ht="12.75">
      <c r="A120" s="32"/>
      <c r="B120" s="35"/>
      <c r="C120" s="32"/>
      <c r="D120" s="37"/>
      <c r="E120" s="20"/>
      <c r="F120" s="18"/>
      <c r="G120" s="24"/>
      <c r="H120" s="20"/>
      <c r="I120" s="24"/>
      <c r="J120" s="20"/>
      <c r="K120" s="20"/>
      <c r="L120" s="18"/>
      <c r="M120" s="24"/>
      <c r="N120" s="2"/>
      <c r="O120" s="3"/>
      <c r="Q120" s="2"/>
      <c r="S120" s="3"/>
      <c r="T120" s="2"/>
      <c r="U120" s="3"/>
      <c r="W120" s="2"/>
    </row>
    <row r="121" spans="1:23" ht="12.75">
      <c r="A121" s="32"/>
      <c r="B121" s="35"/>
      <c r="C121" s="32"/>
      <c r="D121" s="37"/>
      <c r="E121" s="20"/>
      <c r="F121" s="18"/>
      <c r="G121" s="24"/>
      <c r="H121" s="20"/>
      <c r="I121" s="24"/>
      <c r="J121" s="20"/>
      <c r="K121" s="20"/>
      <c r="L121" s="18"/>
      <c r="M121" s="24"/>
      <c r="N121" s="2"/>
      <c r="O121" s="3"/>
      <c r="Q121" s="2"/>
      <c r="S121" s="3"/>
      <c r="T121" s="2"/>
      <c r="U121" s="3"/>
      <c r="W121" s="2"/>
    </row>
    <row r="122" spans="1:23" ht="12.75">
      <c r="A122" s="32"/>
      <c r="B122" s="35"/>
      <c r="C122" s="32"/>
      <c r="D122" s="37"/>
      <c r="E122" s="20"/>
      <c r="F122" s="18"/>
      <c r="G122" s="24"/>
      <c r="H122" s="20"/>
      <c r="I122" s="24"/>
      <c r="J122" s="20"/>
      <c r="K122" s="20"/>
      <c r="L122" s="18"/>
      <c r="M122" s="24"/>
      <c r="N122" s="2"/>
      <c r="O122" s="3"/>
      <c r="Q122" s="2"/>
      <c r="S122" s="3"/>
      <c r="T122" s="2"/>
      <c r="U122" s="3"/>
      <c r="W122" s="2"/>
    </row>
    <row r="123" spans="1:23" ht="12.75">
      <c r="A123" s="32"/>
      <c r="B123" s="35"/>
      <c r="C123" s="32"/>
      <c r="D123" s="37"/>
      <c r="E123" s="20"/>
      <c r="F123" s="18"/>
      <c r="G123" s="24"/>
      <c r="H123" s="20"/>
      <c r="I123" s="24"/>
      <c r="J123" s="20"/>
      <c r="K123" s="20"/>
      <c r="L123" s="18"/>
      <c r="M123" s="24"/>
      <c r="N123" s="2"/>
      <c r="O123" s="3"/>
      <c r="Q123" s="2"/>
      <c r="S123" s="3"/>
      <c r="T123" s="2"/>
      <c r="U123" s="3"/>
      <c r="W123" s="2"/>
    </row>
    <row r="124" spans="1:23" ht="12.75">
      <c r="A124" s="32"/>
      <c r="B124" s="35"/>
      <c r="C124" s="32"/>
      <c r="D124" s="37"/>
      <c r="E124" s="20"/>
      <c r="F124" s="18"/>
      <c r="G124" s="24"/>
      <c r="H124" s="20"/>
      <c r="I124" s="24"/>
      <c r="J124" s="20"/>
      <c r="K124" s="20"/>
      <c r="L124" s="18"/>
      <c r="M124" s="24"/>
      <c r="N124" s="2"/>
      <c r="O124" s="3"/>
      <c r="Q124" s="2"/>
      <c r="S124" s="3"/>
      <c r="T124" s="2"/>
      <c r="U124" s="3"/>
      <c r="W124" s="2"/>
    </row>
    <row r="125" spans="1:23" ht="12.75">
      <c r="A125" s="32"/>
      <c r="B125" s="35"/>
      <c r="C125" s="32"/>
      <c r="D125" s="37"/>
      <c r="E125" s="20"/>
      <c r="F125" s="18"/>
      <c r="G125" s="24"/>
      <c r="H125" s="20"/>
      <c r="I125" s="24"/>
      <c r="J125" s="20"/>
      <c r="K125" s="20"/>
      <c r="L125" s="18"/>
      <c r="M125" s="24"/>
      <c r="N125" s="2"/>
      <c r="O125" s="3"/>
      <c r="Q125" s="2"/>
      <c r="S125" s="3"/>
      <c r="T125" s="2"/>
      <c r="U125" s="3"/>
      <c r="W125" s="2"/>
    </row>
    <row r="126" spans="1:23" ht="12.75">
      <c r="A126" s="32"/>
      <c r="B126" s="35"/>
      <c r="C126" s="32"/>
      <c r="D126" s="37"/>
      <c r="E126" s="20"/>
      <c r="F126" s="18"/>
      <c r="G126" s="24"/>
      <c r="H126" s="20"/>
      <c r="I126" s="24"/>
      <c r="J126" s="20"/>
      <c r="K126" s="20"/>
      <c r="L126" s="18"/>
      <c r="M126" s="24"/>
      <c r="N126" s="2"/>
      <c r="O126" s="3"/>
      <c r="Q126" s="2"/>
      <c r="S126" s="3"/>
      <c r="T126" s="2"/>
      <c r="U126" s="3"/>
      <c r="W126" s="2"/>
    </row>
    <row r="127" spans="1:23" ht="12.75">
      <c r="A127" s="32"/>
      <c r="B127" s="35"/>
      <c r="C127" s="32"/>
      <c r="D127" s="37"/>
      <c r="E127" s="20"/>
      <c r="F127" s="18"/>
      <c r="G127" s="24"/>
      <c r="H127" s="20"/>
      <c r="I127" s="24"/>
      <c r="J127" s="20"/>
      <c r="K127" s="20"/>
      <c r="L127" s="18"/>
      <c r="M127" s="24"/>
      <c r="N127" s="2"/>
      <c r="O127" s="3"/>
      <c r="Q127" s="2"/>
      <c r="S127" s="3"/>
      <c r="T127" s="2"/>
      <c r="U127" s="3"/>
      <c r="W127" s="2"/>
    </row>
    <row r="128" spans="1:23" ht="12.75">
      <c r="A128" s="32"/>
      <c r="B128" s="35"/>
      <c r="C128" s="32"/>
      <c r="D128" s="37"/>
      <c r="E128" s="20"/>
      <c r="F128" s="18"/>
      <c r="G128" s="24"/>
      <c r="H128" s="20"/>
      <c r="I128" s="24"/>
      <c r="J128" s="20"/>
      <c r="K128" s="20"/>
      <c r="L128" s="18"/>
      <c r="M128" s="24"/>
      <c r="N128" s="2"/>
      <c r="O128" s="3"/>
      <c r="Q128" s="2"/>
      <c r="S128" s="3"/>
      <c r="T128" s="2"/>
      <c r="U128" s="3"/>
      <c r="W128" s="2"/>
    </row>
    <row r="129" spans="1:23" ht="12.75">
      <c r="A129" s="32"/>
      <c r="B129" s="35"/>
      <c r="C129" s="32"/>
      <c r="D129" s="37"/>
      <c r="E129" s="20"/>
      <c r="F129" s="18"/>
      <c r="G129" s="24"/>
      <c r="H129" s="20"/>
      <c r="I129" s="24"/>
      <c r="J129" s="20"/>
      <c r="K129" s="20"/>
      <c r="L129" s="18"/>
      <c r="M129" s="24"/>
      <c r="N129" s="2"/>
      <c r="O129" s="3"/>
      <c r="Q129" s="2"/>
      <c r="S129" s="3"/>
      <c r="T129" s="2"/>
      <c r="U129" s="3"/>
      <c r="W129" s="2"/>
    </row>
    <row r="130" spans="1:23" ht="12.75">
      <c r="A130" s="32"/>
      <c r="B130" s="35"/>
      <c r="C130" s="32"/>
      <c r="D130" s="37"/>
      <c r="E130" s="20"/>
      <c r="F130" s="18"/>
      <c r="G130" s="24"/>
      <c r="H130" s="20"/>
      <c r="I130" s="24"/>
      <c r="J130" s="20"/>
      <c r="K130" s="20"/>
      <c r="L130" s="18"/>
      <c r="M130" s="24"/>
      <c r="N130" s="2"/>
      <c r="O130" s="3"/>
      <c r="Q130" s="2"/>
      <c r="S130" s="3"/>
      <c r="T130" s="2"/>
      <c r="U130" s="3"/>
      <c r="W130" s="2"/>
    </row>
    <row r="131" spans="1:23" ht="12.75">
      <c r="A131" s="32"/>
      <c r="B131" s="35"/>
      <c r="C131" s="32"/>
      <c r="D131" s="37"/>
      <c r="E131" s="20"/>
      <c r="F131" s="18"/>
      <c r="G131" s="24"/>
      <c r="H131" s="20"/>
      <c r="I131" s="24"/>
      <c r="J131" s="20"/>
      <c r="K131" s="20"/>
      <c r="L131" s="18"/>
      <c r="M131" s="24"/>
      <c r="N131" s="2"/>
      <c r="O131" s="3"/>
      <c r="Q131" s="2"/>
      <c r="S131" s="3"/>
      <c r="T131" s="2"/>
      <c r="U131" s="3"/>
      <c r="W131" s="2"/>
    </row>
    <row r="132" spans="1:23" ht="12.75">
      <c r="A132" s="32"/>
      <c r="B132" s="35"/>
      <c r="C132" s="32"/>
      <c r="D132" s="37"/>
      <c r="E132" s="20"/>
      <c r="F132" s="18"/>
      <c r="G132" s="24"/>
      <c r="H132" s="20"/>
      <c r="I132" s="24"/>
      <c r="J132" s="20"/>
      <c r="K132" s="20"/>
      <c r="L132" s="18"/>
      <c r="M132" s="24"/>
      <c r="N132" s="2"/>
      <c r="O132" s="3"/>
      <c r="Q132" s="2"/>
      <c r="S132" s="3"/>
      <c r="T132" s="2"/>
      <c r="U132" s="3"/>
      <c r="W132" s="2"/>
    </row>
    <row r="133" spans="1:23" ht="12.75">
      <c r="A133" s="32"/>
      <c r="B133" s="35"/>
      <c r="C133" s="32"/>
      <c r="D133" s="37"/>
      <c r="E133" s="20"/>
      <c r="F133" s="18"/>
      <c r="G133" s="24"/>
      <c r="H133" s="20"/>
      <c r="I133" s="24"/>
      <c r="J133" s="20"/>
      <c r="K133" s="20"/>
      <c r="L133" s="18"/>
      <c r="M133" s="24"/>
      <c r="N133" s="2"/>
      <c r="O133" s="3"/>
      <c r="Q133" s="2"/>
      <c r="S133" s="3"/>
      <c r="T133" s="2"/>
      <c r="U133" s="3"/>
      <c r="W133" s="2"/>
    </row>
    <row r="134" spans="1:23" ht="12.75">
      <c r="A134" s="32"/>
      <c r="B134" s="35"/>
      <c r="C134" s="32"/>
      <c r="D134" s="37"/>
      <c r="E134" s="20"/>
      <c r="F134" s="18"/>
      <c r="G134" s="24"/>
      <c r="H134" s="20"/>
      <c r="I134" s="24"/>
      <c r="J134" s="20"/>
      <c r="K134" s="20"/>
      <c r="L134" s="18"/>
      <c r="M134" s="24"/>
      <c r="N134" s="2"/>
      <c r="O134" s="3"/>
      <c r="Q134" s="2"/>
      <c r="S134" s="3"/>
      <c r="T134" s="2"/>
      <c r="U134" s="3"/>
      <c r="W134" s="2"/>
    </row>
    <row r="135" spans="1:23" ht="12.75">
      <c r="A135" s="32"/>
      <c r="B135" s="35"/>
      <c r="C135" s="32"/>
      <c r="D135" s="37"/>
      <c r="E135" s="20"/>
      <c r="F135" s="18"/>
      <c r="G135" s="24"/>
      <c r="H135" s="20"/>
      <c r="I135" s="24"/>
      <c r="J135" s="20"/>
      <c r="K135" s="20"/>
      <c r="L135" s="18"/>
      <c r="M135" s="24"/>
      <c r="N135" s="2"/>
      <c r="O135" s="3"/>
      <c r="Q135" s="2"/>
      <c r="S135" s="3"/>
      <c r="T135" s="2"/>
      <c r="U135" s="3"/>
      <c r="W135" s="2"/>
    </row>
    <row r="136" spans="1:23" ht="12.75">
      <c r="A136" s="32"/>
      <c r="B136" s="35"/>
      <c r="C136" s="32"/>
      <c r="D136" s="37"/>
      <c r="E136" s="20"/>
      <c r="F136" s="18"/>
      <c r="G136" s="24"/>
      <c r="H136" s="20"/>
      <c r="I136" s="24"/>
      <c r="J136" s="20"/>
      <c r="K136" s="20"/>
      <c r="L136" s="18"/>
      <c r="M136" s="24"/>
      <c r="N136" s="2"/>
      <c r="O136" s="3"/>
      <c r="Q136" s="2"/>
      <c r="S136" s="3"/>
      <c r="T136" s="2"/>
      <c r="U136" s="3"/>
      <c r="W136" s="2"/>
    </row>
    <row r="137" spans="1:23" ht="12.75">
      <c r="A137" s="32"/>
      <c r="B137" s="35"/>
      <c r="C137" s="32"/>
      <c r="D137" s="37"/>
      <c r="E137" s="20"/>
      <c r="F137" s="18"/>
      <c r="G137" s="24"/>
      <c r="H137" s="20"/>
      <c r="I137" s="24"/>
      <c r="J137" s="20"/>
      <c r="K137" s="20"/>
      <c r="L137" s="18"/>
      <c r="M137" s="24"/>
      <c r="N137" s="2"/>
      <c r="O137" s="3"/>
      <c r="Q137" s="2"/>
      <c r="S137" s="3"/>
      <c r="T137" s="2"/>
      <c r="U137" s="3"/>
      <c r="W137" s="2"/>
    </row>
    <row r="138" spans="1:23" ht="12.75">
      <c r="A138" s="32"/>
      <c r="B138" s="35"/>
      <c r="C138" s="32"/>
      <c r="D138" s="37"/>
      <c r="E138" s="20"/>
      <c r="F138" s="18"/>
      <c r="G138" s="24"/>
      <c r="H138" s="20"/>
      <c r="I138" s="24"/>
      <c r="J138" s="20"/>
      <c r="K138" s="20"/>
      <c r="L138" s="18"/>
      <c r="M138" s="24"/>
      <c r="N138" s="2"/>
      <c r="O138" s="3"/>
      <c r="Q138" s="2"/>
      <c r="S138" s="3"/>
      <c r="T138" s="2"/>
      <c r="U138" s="3"/>
      <c r="W138" s="2"/>
    </row>
    <row r="139" spans="1:23" ht="12.75">
      <c r="A139" s="32"/>
      <c r="B139" s="35"/>
      <c r="C139" s="32"/>
      <c r="D139" s="37"/>
      <c r="E139" s="20"/>
      <c r="F139" s="18"/>
      <c r="G139" s="24"/>
      <c r="H139" s="20"/>
      <c r="I139" s="24"/>
      <c r="J139" s="20"/>
      <c r="K139" s="20"/>
      <c r="L139" s="18"/>
      <c r="M139" s="24"/>
      <c r="N139" s="2"/>
      <c r="O139" s="3"/>
      <c r="Q139" s="2"/>
      <c r="S139" s="3"/>
      <c r="T139" s="2"/>
      <c r="U139" s="3"/>
      <c r="W139" s="2"/>
    </row>
    <row r="140" spans="1:23" ht="12.75">
      <c r="A140" s="32"/>
      <c r="B140" s="35"/>
      <c r="C140" s="32"/>
      <c r="D140" s="37"/>
      <c r="E140" s="20"/>
      <c r="F140" s="18"/>
      <c r="G140" s="24"/>
      <c r="H140" s="20"/>
      <c r="I140" s="24"/>
      <c r="J140" s="20"/>
      <c r="K140" s="20"/>
      <c r="L140" s="18"/>
      <c r="M140" s="24"/>
      <c r="N140" s="2"/>
      <c r="O140" s="3"/>
      <c r="Q140" s="2"/>
      <c r="S140" s="3"/>
      <c r="T140" s="2"/>
      <c r="U140" s="3"/>
      <c r="W140" s="2"/>
    </row>
    <row r="141" spans="1:23" ht="12.75">
      <c r="A141" s="32"/>
      <c r="B141" s="35"/>
      <c r="C141" s="32"/>
      <c r="D141" s="37"/>
      <c r="E141" s="20"/>
      <c r="F141" s="18"/>
      <c r="G141" s="24"/>
      <c r="H141" s="20"/>
      <c r="I141" s="24"/>
      <c r="J141" s="20"/>
      <c r="K141" s="20"/>
      <c r="L141" s="18"/>
      <c r="M141" s="24"/>
      <c r="N141" s="2"/>
      <c r="O141" s="3"/>
      <c r="Q141" s="2"/>
      <c r="S141" s="3"/>
      <c r="T141" s="2"/>
      <c r="U141" s="3"/>
      <c r="W141" s="2"/>
    </row>
    <row r="142" spans="1:23" ht="12.75">
      <c r="A142" s="32"/>
      <c r="B142" s="35"/>
      <c r="C142" s="32"/>
      <c r="D142" s="37"/>
      <c r="E142" s="20"/>
      <c r="F142" s="18"/>
      <c r="G142" s="24"/>
      <c r="H142" s="20"/>
      <c r="I142" s="24"/>
      <c r="J142" s="20"/>
      <c r="K142" s="20"/>
      <c r="L142" s="18"/>
      <c r="M142" s="24"/>
      <c r="N142" s="2"/>
      <c r="O142" s="3"/>
      <c r="Q142" s="2"/>
      <c r="S142" s="3"/>
      <c r="T142" s="2"/>
      <c r="U142" s="3"/>
      <c r="W142" s="2"/>
    </row>
    <row r="143" spans="1:23" ht="12.75">
      <c r="A143" s="32"/>
      <c r="B143" s="35"/>
      <c r="C143" s="32"/>
      <c r="D143" s="37"/>
      <c r="E143" s="20"/>
      <c r="F143" s="18"/>
      <c r="G143" s="24"/>
      <c r="H143" s="20"/>
      <c r="I143" s="24"/>
      <c r="J143" s="20"/>
      <c r="K143" s="20"/>
      <c r="L143" s="18"/>
      <c r="M143" s="24"/>
      <c r="N143" s="2"/>
      <c r="O143" s="3"/>
      <c r="Q143" s="2"/>
      <c r="S143" s="3"/>
      <c r="T143" s="2"/>
      <c r="U143" s="3"/>
      <c r="W143" s="2"/>
    </row>
    <row r="144" spans="1:23" ht="12.75">
      <c r="A144" s="32"/>
      <c r="B144" s="35"/>
      <c r="C144" s="32"/>
      <c r="D144" s="37"/>
      <c r="E144" s="20"/>
      <c r="F144" s="18"/>
      <c r="G144" s="24"/>
      <c r="H144" s="20"/>
      <c r="I144" s="24"/>
      <c r="J144" s="20"/>
      <c r="K144" s="20"/>
      <c r="L144" s="18"/>
      <c r="M144" s="24"/>
      <c r="N144" s="2"/>
      <c r="O144" s="3"/>
      <c r="Q144" s="2"/>
      <c r="S144" s="3"/>
      <c r="T144" s="2"/>
      <c r="U144" s="3"/>
      <c r="W144" s="2"/>
    </row>
    <row r="145" spans="1:23" ht="12.75">
      <c r="A145" s="32"/>
      <c r="B145" s="35"/>
      <c r="C145" s="32"/>
      <c r="D145" s="37"/>
      <c r="E145" s="20"/>
      <c r="F145" s="18"/>
      <c r="G145" s="24"/>
      <c r="H145" s="20"/>
      <c r="I145" s="24"/>
      <c r="J145" s="20"/>
      <c r="K145" s="20"/>
      <c r="L145" s="18"/>
      <c r="M145" s="24"/>
      <c r="N145" s="2"/>
      <c r="O145" s="3"/>
      <c r="Q145" s="2"/>
      <c r="S145" s="3"/>
      <c r="T145" s="2"/>
      <c r="U145" s="3"/>
      <c r="W145" s="2"/>
    </row>
    <row r="146" spans="1:23" ht="12.75">
      <c r="A146" s="32"/>
      <c r="B146" s="35"/>
      <c r="C146" s="32"/>
      <c r="D146" s="37"/>
      <c r="E146" s="20"/>
      <c r="F146" s="18"/>
      <c r="G146" s="24"/>
      <c r="H146" s="20"/>
      <c r="I146" s="24"/>
      <c r="J146" s="20"/>
      <c r="K146" s="20"/>
      <c r="L146" s="18"/>
      <c r="M146" s="24"/>
      <c r="N146" s="2"/>
      <c r="O146" s="3"/>
      <c r="Q146" s="2"/>
      <c r="S146" s="3"/>
      <c r="T146" s="2"/>
      <c r="U146" s="3"/>
      <c r="W146" s="2"/>
    </row>
    <row r="147" spans="1:23" ht="12.75">
      <c r="A147" s="32"/>
      <c r="B147" s="35"/>
      <c r="C147" s="32"/>
      <c r="D147" s="37"/>
      <c r="E147" s="20"/>
      <c r="F147" s="18"/>
      <c r="G147" s="24"/>
      <c r="H147" s="20"/>
      <c r="I147" s="24"/>
      <c r="J147" s="20"/>
      <c r="K147" s="20"/>
      <c r="L147" s="18"/>
      <c r="M147" s="24"/>
      <c r="N147" s="2"/>
      <c r="O147" s="3"/>
      <c r="Q147" s="2"/>
      <c r="S147" s="3"/>
      <c r="T147" s="2"/>
      <c r="U147" s="3"/>
      <c r="W147" s="2"/>
    </row>
    <row r="148" spans="1:23" ht="12.75">
      <c r="A148" s="32"/>
      <c r="B148" s="35"/>
      <c r="C148" s="32"/>
      <c r="D148" s="37"/>
      <c r="E148" s="20"/>
      <c r="F148" s="18"/>
      <c r="G148" s="24"/>
      <c r="H148" s="20"/>
      <c r="I148" s="24"/>
      <c r="J148" s="20"/>
      <c r="K148" s="20"/>
      <c r="L148" s="18"/>
      <c r="M148" s="24"/>
      <c r="N148" s="2"/>
      <c r="O148" s="3"/>
      <c r="Q148" s="2"/>
      <c r="S148" s="3"/>
      <c r="T148" s="2"/>
      <c r="U148" s="3"/>
      <c r="W148" s="2"/>
    </row>
    <row r="149" spans="1:23" ht="12.75">
      <c r="A149" s="32"/>
      <c r="B149" s="35"/>
      <c r="C149" s="32"/>
      <c r="D149" s="37"/>
      <c r="E149" s="20"/>
      <c r="F149" s="18"/>
      <c r="G149" s="24"/>
      <c r="H149" s="20"/>
      <c r="I149" s="24"/>
      <c r="J149" s="20"/>
      <c r="K149" s="20"/>
      <c r="L149" s="18"/>
      <c r="M149" s="24"/>
      <c r="N149" s="2"/>
      <c r="O149" s="3"/>
      <c r="Q149" s="2"/>
      <c r="S149" s="3"/>
      <c r="T149" s="2"/>
      <c r="U149" s="3"/>
      <c r="W149" s="2"/>
    </row>
    <row r="150" spans="1:23" ht="12.75">
      <c r="A150" s="32"/>
      <c r="B150" s="35"/>
      <c r="C150" s="32"/>
      <c r="D150" s="37"/>
      <c r="E150" s="20"/>
      <c r="F150" s="18"/>
      <c r="G150" s="24"/>
      <c r="H150" s="20"/>
      <c r="I150" s="24"/>
      <c r="J150" s="20"/>
      <c r="K150" s="20"/>
      <c r="L150" s="18"/>
      <c r="M150" s="24"/>
      <c r="N150" s="2"/>
      <c r="O150" s="3"/>
      <c r="Q150" s="2"/>
      <c r="S150" s="3"/>
      <c r="T150" s="2"/>
      <c r="U150" s="3"/>
      <c r="W150" s="2"/>
    </row>
    <row r="151" spans="1:23" ht="12.75">
      <c r="A151" s="32"/>
      <c r="B151" s="35"/>
      <c r="C151" s="32"/>
      <c r="D151" s="37"/>
      <c r="E151" s="20"/>
      <c r="F151" s="18"/>
      <c r="G151" s="24"/>
      <c r="H151" s="20"/>
      <c r="I151" s="24"/>
      <c r="J151" s="20"/>
      <c r="K151" s="20"/>
      <c r="L151" s="18"/>
      <c r="M151" s="24"/>
      <c r="N151" s="2"/>
      <c r="O151" s="3"/>
      <c r="Q151" s="2"/>
      <c r="S151" s="3"/>
      <c r="T151" s="2"/>
      <c r="U151" s="3"/>
      <c r="W151" s="2"/>
    </row>
    <row r="152" spans="1:23" ht="12.75">
      <c r="A152" s="32"/>
      <c r="B152" s="35"/>
      <c r="C152" s="32"/>
      <c r="D152" s="37"/>
      <c r="E152" s="20"/>
      <c r="F152" s="18"/>
      <c r="G152" s="24"/>
      <c r="H152" s="20"/>
      <c r="I152" s="24"/>
      <c r="J152" s="20"/>
      <c r="K152" s="20"/>
      <c r="L152" s="18"/>
      <c r="M152" s="24"/>
      <c r="N152" s="2"/>
      <c r="O152" s="3"/>
      <c r="Q152" s="2"/>
      <c r="S152" s="3"/>
      <c r="T152" s="2"/>
      <c r="U152" s="3"/>
      <c r="W152" s="2"/>
    </row>
    <row r="153" spans="1:23" ht="12.75">
      <c r="A153" s="32"/>
      <c r="B153" s="35"/>
      <c r="C153" s="32"/>
      <c r="D153" s="37"/>
      <c r="E153" s="20"/>
      <c r="F153" s="18"/>
      <c r="G153" s="24"/>
      <c r="H153" s="20"/>
      <c r="I153" s="24"/>
      <c r="J153" s="20"/>
      <c r="K153" s="20"/>
      <c r="L153" s="18"/>
      <c r="M153" s="24"/>
      <c r="N153" s="2"/>
      <c r="O153" s="3"/>
      <c r="Q153" s="2"/>
      <c r="S153" s="3"/>
      <c r="T153" s="2"/>
      <c r="U153" s="3"/>
      <c r="W153" s="2"/>
    </row>
    <row r="154" spans="1:23" ht="12.75">
      <c r="A154" s="32"/>
      <c r="B154" s="35"/>
      <c r="C154" s="32"/>
      <c r="D154" s="37"/>
      <c r="E154" s="20"/>
      <c r="F154" s="18"/>
      <c r="G154" s="24"/>
      <c r="H154" s="20"/>
      <c r="I154" s="24"/>
      <c r="J154" s="20"/>
      <c r="K154" s="20"/>
      <c r="L154" s="18"/>
      <c r="M154" s="24"/>
      <c r="N154" s="2"/>
      <c r="O154" s="3"/>
      <c r="Q154" s="2"/>
      <c r="S154" s="3"/>
      <c r="T154" s="2"/>
      <c r="U154" s="3"/>
      <c r="W154" s="2"/>
    </row>
    <row r="155" spans="1:23" ht="12.75">
      <c r="A155" s="32"/>
      <c r="B155" s="35"/>
      <c r="C155" s="32"/>
      <c r="D155" s="37"/>
      <c r="E155" s="20"/>
      <c r="F155" s="18"/>
      <c r="G155" s="24"/>
      <c r="H155" s="20"/>
      <c r="I155" s="24"/>
      <c r="J155" s="20"/>
      <c r="K155" s="20"/>
      <c r="L155" s="18"/>
      <c r="M155" s="24"/>
      <c r="N155" s="2"/>
      <c r="O155" s="3"/>
      <c r="Q155" s="2"/>
      <c r="S155" s="3"/>
      <c r="T155" s="2"/>
      <c r="U155" s="3"/>
      <c r="W155" s="2"/>
    </row>
    <row r="156" spans="1:23" ht="12.75">
      <c r="A156" s="32"/>
      <c r="B156" s="35"/>
      <c r="C156" s="32"/>
      <c r="D156" s="37"/>
      <c r="E156" s="20"/>
      <c r="F156" s="18"/>
      <c r="G156" s="24"/>
      <c r="H156" s="20"/>
      <c r="I156" s="24"/>
      <c r="J156" s="20"/>
      <c r="K156" s="20"/>
      <c r="L156" s="18"/>
      <c r="M156" s="24"/>
      <c r="N156" s="2"/>
      <c r="O156" s="3"/>
      <c r="Q156" s="2"/>
      <c r="S156" s="3"/>
      <c r="T156" s="2"/>
      <c r="U156" s="3"/>
      <c r="W156" s="2"/>
    </row>
    <row r="157" spans="1:23" ht="12.75">
      <c r="A157" s="32"/>
      <c r="B157" s="35"/>
      <c r="C157" s="32"/>
      <c r="D157" s="37"/>
      <c r="E157" s="20"/>
      <c r="F157" s="18"/>
      <c r="G157" s="24"/>
      <c r="H157" s="20"/>
      <c r="I157" s="24"/>
      <c r="J157" s="20"/>
      <c r="K157" s="20"/>
      <c r="L157" s="18"/>
      <c r="M157" s="24"/>
      <c r="N157" s="2"/>
      <c r="O157" s="3"/>
      <c r="Q157" s="2"/>
      <c r="S157" s="3"/>
      <c r="T157" s="2"/>
      <c r="U157" s="3"/>
      <c r="W157" s="2"/>
    </row>
    <row r="158" spans="1:23" ht="12.75">
      <c r="A158" s="32"/>
      <c r="B158" s="35"/>
      <c r="C158" s="32"/>
      <c r="D158" s="37"/>
      <c r="E158" s="20"/>
      <c r="F158" s="18"/>
      <c r="G158" s="24"/>
      <c r="H158" s="20"/>
      <c r="I158" s="24"/>
      <c r="J158" s="20"/>
      <c r="K158" s="20"/>
      <c r="L158" s="18"/>
      <c r="M158" s="24"/>
      <c r="N158" s="2"/>
      <c r="O158" s="3"/>
      <c r="Q158" s="2"/>
      <c r="S158" s="3"/>
      <c r="T158" s="2"/>
      <c r="U158" s="3"/>
      <c r="W158" s="2"/>
    </row>
    <row r="159" spans="1:23" ht="12.75">
      <c r="A159" s="32"/>
      <c r="B159" s="35"/>
      <c r="C159" s="32"/>
      <c r="D159" s="37"/>
      <c r="E159" s="20"/>
      <c r="F159" s="18"/>
      <c r="G159" s="24"/>
      <c r="H159" s="20"/>
      <c r="I159" s="24"/>
      <c r="J159" s="20"/>
      <c r="K159" s="20"/>
      <c r="L159" s="18"/>
      <c r="M159" s="24"/>
      <c r="N159" s="2"/>
      <c r="O159" s="3"/>
      <c r="Q159" s="2"/>
      <c r="S159" s="3"/>
      <c r="T159" s="2"/>
      <c r="U159" s="3"/>
      <c r="W159" s="2"/>
    </row>
    <row r="160" spans="1:23" ht="12.75">
      <c r="A160" s="32"/>
      <c r="B160" s="35"/>
      <c r="C160" s="32"/>
      <c r="D160" s="37"/>
      <c r="E160" s="20"/>
      <c r="F160" s="18"/>
      <c r="G160" s="24"/>
      <c r="H160" s="20"/>
      <c r="I160" s="24"/>
      <c r="J160" s="20"/>
      <c r="K160" s="20"/>
      <c r="L160" s="18"/>
      <c r="M160" s="24"/>
      <c r="N160" s="2"/>
      <c r="O160" s="3"/>
      <c r="Q160" s="2"/>
      <c r="S160" s="3"/>
      <c r="T160" s="2"/>
      <c r="U160" s="3"/>
      <c r="W160" s="2"/>
    </row>
    <row r="161" spans="1:23" ht="12.75">
      <c r="A161" s="32"/>
      <c r="B161" s="35"/>
      <c r="C161" s="32"/>
      <c r="D161" s="37"/>
      <c r="E161" s="20"/>
      <c r="F161" s="18"/>
      <c r="G161" s="24"/>
      <c r="H161" s="20"/>
      <c r="I161" s="24"/>
      <c r="J161" s="20"/>
      <c r="K161" s="20"/>
      <c r="L161" s="18"/>
      <c r="M161" s="24"/>
      <c r="N161" s="2"/>
      <c r="O161" s="3"/>
      <c r="Q161" s="2"/>
      <c r="S161" s="3"/>
      <c r="T161" s="2"/>
      <c r="U161" s="3"/>
      <c r="W161" s="2"/>
    </row>
    <row r="162" spans="1:23" ht="12.75">
      <c r="A162" s="32"/>
      <c r="B162" s="35"/>
      <c r="C162" s="32"/>
      <c r="D162" s="37"/>
      <c r="E162" s="20"/>
      <c r="F162" s="18"/>
      <c r="G162" s="24"/>
      <c r="H162" s="20"/>
      <c r="I162" s="24"/>
      <c r="J162" s="20"/>
      <c r="K162" s="20"/>
      <c r="L162" s="18"/>
      <c r="M162" s="24"/>
      <c r="N162" s="2"/>
      <c r="O162" s="3"/>
      <c r="Q162" s="2"/>
      <c r="S162" s="3"/>
      <c r="T162" s="2"/>
      <c r="U162" s="3"/>
      <c r="W162" s="2"/>
    </row>
    <row r="163" spans="1:13" ht="12.75">
      <c r="A163" s="32"/>
      <c r="B163" s="35"/>
      <c r="C163" s="32"/>
      <c r="D163" s="32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2.75">
      <c r="A164" s="32"/>
      <c r="B164" s="35"/>
      <c r="C164" s="32"/>
      <c r="D164" s="32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2.75">
      <c r="A165" s="32"/>
      <c r="B165" s="35"/>
      <c r="C165" s="32"/>
      <c r="D165" s="32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2.75">
      <c r="A166" s="32"/>
      <c r="B166" s="35"/>
      <c r="C166" s="32"/>
      <c r="D166" s="32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2.75">
      <c r="A167" s="32"/>
      <c r="B167" s="35"/>
      <c r="C167" s="32"/>
      <c r="D167" s="32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2.75">
      <c r="A168" s="32"/>
      <c r="B168" s="35"/>
      <c r="C168" s="32"/>
      <c r="D168" s="32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2.75">
      <c r="A169" s="32"/>
      <c r="B169" s="35"/>
      <c r="C169" s="32"/>
      <c r="D169" s="32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2.75">
      <c r="A170" s="32"/>
      <c r="B170" s="35"/>
      <c r="C170" s="32"/>
      <c r="D170" s="32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2.75">
      <c r="A171" s="32"/>
      <c r="B171" s="35"/>
      <c r="C171" s="32"/>
      <c r="D171" s="32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2.75">
      <c r="A172" s="32"/>
      <c r="B172" s="35"/>
      <c r="C172" s="32"/>
      <c r="D172" s="32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2.75">
      <c r="A173" s="32"/>
      <c r="B173" s="35"/>
      <c r="C173" s="32"/>
      <c r="D173" s="32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2.75">
      <c r="A174" s="32"/>
      <c r="B174" s="35"/>
      <c r="C174" s="32"/>
      <c r="D174" s="32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2.75">
      <c r="A175" s="32"/>
      <c r="B175" s="35"/>
      <c r="C175" s="32"/>
      <c r="D175" s="32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2.75">
      <c r="A176" s="32"/>
      <c r="B176" s="35"/>
      <c r="C176" s="32"/>
      <c r="D176" s="32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2.75">
      <c r="A177" s="32"/>
      <c r="B177" s="35"/>
      <c r="C177" s="32"/>
      <c r="D177" s="32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2.75">
      <c r="A178" s="32"/>
      <c r="B178" s="35"/>
      <c r="C178" s="32"/>
      <c r="D178" s="32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2.75">
      <c r="A179" s="32"/>
      <c r="B179" s="35"/>
      <c r="C179" s="32"/>
      <c r="D179" s="32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2.75">
      <c r="A180" s="32"/>
      <c r="B180" s="35"/>
      <c r="C180" s="32"/>
      <c r="D180" s="32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2.75">
      <c r="A181" s="32"/>
      <c r="B181" s="35"/>
      <c r="C181" s="32"/>
      <c r="D181" s="32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2.75">
      <c r="A182" s="32"/>
      <c r="B182" s="35"/>
      <c r="C182" s="32"/>
      <c r="D182" s="32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2.75">
      <c r="A183" s="32"/>
      <c r="B183" s="35"/>
      <c r="C183" s="32"/>
      <c r="D183" s="32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2.75">
      <c r="A184" s="32"/>
      <c r="B184" s="35"/>
      <c r="C184" s="32"/>
      <c r="D184" s="32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2.75">
      <c r="A185" s="32"/>
      <c r="B185" s="35"/>
      <c r="C185" s="32"/>
      <c r="D185" s="32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2.75">
      <c r="A186" s="32"/>
      <c r="B186" s="35"/>
      <c r="C186" s="32"/>
      <c r="D186" s="32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2.75">
      <c r="A187" s="32"/>
      <c r="B187" s="35"/>
      <c r="C187" s="32"/>
      <c r="D187" s="32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2.75">
      <c r="A188" s="32"/>
      <c r="B188" s="35"/>
      <c r="C188" s="32"/>
      <c r="D188" s="32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2.75">
      <c r="A189" s="32"/>
      <c r="B189" s="35"/>
      <c r="C189" s="32"/>
      <c r="D189" s="32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2.75">
      <c r="A190" s="32"/>
      <c r="B190" s="35"/>
      <c r="C190" s="32"/>
      <c r="D190" s="32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2.75">
      <c r="A191" s="32"/>
      <c r="B191" s="35"/>
      <c r="C191" s="32"/>
      <c r="D191" s="32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2.75">
      <c r="A192" s="32"/>
      <c r="B192" s="35"/>
      <c r="C192" s="32"/>
      <c r="D192" s="32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2.75">
      <c r="A193" s="32"/>
      <c r="B193" s="35"/>
      <c r="C193" s="32"/>
      <c r="D193" s="32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2.75">
      <c r="A194" s="32"/>
      <c r="B194" s="35"/>
      <c r="C194" s="32"/>
      <c r="D194" s="32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2.75">
      <c r="A195" s="32"/>
      <c r="B195" s="35"/>
      <c r="C195" s="32"/>
      <c r="D195" s="32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2.75">
      <c r="A196" s="32"/>
      <c r="B196" s="35"/>
      <c r="C196" s="32"/>
      <c r="D196" s="32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2.75">
      <c r="A197" s="32"/>
      <c r="B197" s="35"/>
      <c r="C197" s="32"/>
      <c r="D197" s="32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2.75">
      <c r="A198" s="32"/>
      <c r="B198" s="35"/>
      <c r="C198" s="32"/>
      <c r="D198" s="32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2.75">
      <c r="A199" s="32"/>
      <c r="B199" s="35"/>
      <c r="C199" s="32"/>
      <c r="D199" s="32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2.75">
      <c r="A200" s="32"/>
      <c r="B200" s="35"/>
      <c r="C200" s="32"/>
      <c r="D200" s="32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2.75">
      <c r="A201" s="32"/>
      <c r="B201" s="35"/>
      <c r="C201" s="32"/>
      <c r="D201" s="32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2.75">
      <c r="A202" s="32"/>
      <c r="B202" s="35"/>
      <c r="C202" s="32"/>
      <c r="D202" s="32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2.75">
      <c r="A203" s="32"/>
      <c r="B203" s="35"/>
      <c r="C203" s="32"/>
      <c r="D203" s="32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2.75">
      <c r="A204" s="32"/>
      <c r="B204" s="35"/>
      <c r="C204" s="32"/>
      <c r="D204" s="32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ht="12.75">
      <c r="A205" s="32"/>
      <c r="B205" s="35"/>
      <c r="C205" s="32"/>
      <c r="D205" s="32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12.75">
      <c r="A206" s="32"/>
      <c r="B206" s="35"/>
      <c r="C206" s="32"/>
      <c r="D206" s="32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ht="12.75">
      <c r="A207" s="32"/>
      <c r="B207" s="35"/>
      <c r="C207" s="32"/>
      <c r="D207" s="32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2.75">
      <c r="A208" s="32"/>
      <c r="B208" s="35"/>
      <c r="C208" s="32"/>
      <c r="D208" s="32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2.75">
      <c r="A209" s="32"/>
      <c r="B209" s="35"/>
      <c r="C209" s="32"/>
      <c r="D209" s="32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ht="12.75">
      <c r="A210" s="32"/>
      <c r="B210" s="35"/>
      <c r="C210" s="32"/>
      <c r="D210" s="32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ht="12.75">
      <c r="A211" s="32"/>
      <c r="B211" s="35"/>
      <c r="C211" s="32"/>
      <c r="D211" s="32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12.75">
      <c r="A212" s="32"/>
      <c r="B212" s="32"/>
      <c r="C212" s="32"/>
      <c r="D212" s="32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ht="12.75">
      <c r="A213" s="32"/>
      <c r="B213" s="32"/>
      <c r="C213" s="32"/>
      <c r="D213" s="32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2.75">
      <c r="A214" s="32"/>
      <c r="B214" s="32"/>
      <c r="C214" s="32"/>
      <c r="D214" s="32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ht="12.75">
      <c r="A215" s="32"/>
      <c r="B215" s="32"/>
      <c r="C215" s="32"/>
      <c r="D215" s="32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12.75">
      <c r="A216" s="32"/>
      <c r="B216" s="32"/>
      <c r="C216" s="32"/>
      <c r="D216" s="32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ht="12.75">
      <c r="A217" s="32"/>
      <c r="B217" s="32"/>
      <c r="C217" s="32"/>
      <c r="D217" s="32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12.75">
      <c r="A218" s="32"/>
      <c r="B218" s="32"/>
      <c r="C218" s="32"/>
      <c r="D218" s="32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2.75">
      <c r="A219" s="32"/>
      <c r="B219" s="32"/>
      <c r="C219" s="32"/>
      <c r="D219" s="32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2.75">
      <c r="A220" s="32"/>
      <c r="B220" s="32"/>
      <c r="C220" s="32"/>
      <c r="D220" s="32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ht="12.75">
      <c r="A221" s="32"/>
      <c r="B221" s="32"/>
      <c r="C221" s="32"/>
      <c r="D221" s="32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ht="12.75">
      <c r="A222" s="38"/>
      <c r="B222" s="38"/>
      <c r="C222" s="39"/>
      <c r="D222" s="32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2.75">
      <c r="A223" s="38"/>
      <c r="B223" s="38"/>
      <c r="C223" s="39"/>
      <c r="D223" s="32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2.75">
      <c r="A224" s="38"/>
      <c r="B224" s="38"/>
      <c r="C224" s="39"/>
      <c r="D224" s="32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4" ht="12.75">
      <c r="A225" s="38"/>
      <c r="B225" s="38"/>
      <c r="C225" s="39"/>
      <c r="D225" s="38"/>
    </row>
    <row r="226" spans="1:4" ht="12.75">
      <c r="A226" s="38"/>
      <c r="B226" s="38"/>
      <c r="C226" s="39"/>
      <c r="D226" s="38"/>
    </row>
    <row r="227" spans="1:4" ht="12.75">
      <c r="A227" s="38"/>
      <c r="B227" s="38"/>
      <c r="C227" s="39"/>
      <c r="D227" s="38"/>
    </row>
    <row r="228" spans="1:4" ht="12.75">
      <c r="A228" s="38"/>
      <c r="B228" s="38"/>
      <c r="C228" s="39"/>
      <c r="D228" s="38"/>
    </row>
    <row r="229" spans="1:4" ht="12.75">
      <c r="A229" s="38"/>
      <c r="B229" s="38"/>
      <c r="C229" s="39"/>
      <c r="D229" s="38"/>
    </row>
    <row r="230" spans="1:4" ht="12.75">
      <c r="A230" s="38"/>
      <c r="B230" s="38"/>
      <c r="C230" s="39"/>
      <c r="D230" s="38"/>
    </row>
    <row r="231" spans="1:4" ht="12.75">
      <c r="A231" s="38"/>
      <c r="B231" s="38"/>
      <c r="C231" s="39"/>
      <c r="D231" s="38"/>
    </row>
    <row r="232" spans="1:4" ht="12.75">
      <c r="A232" s="38"/>
      <c r="B232" s="38"/>
      <c r="C232" s="39"/>
      <c r="D232" s="38"/>
    </row>
    <row r="233" spans="1:4" ht="12.75">
      <c r="A233" s="38"/>
      <c r="B233" s="38"/>
      <c r="C233" s="39"/>
      <c r="D233" s="38"/>
    </row>
    <row r="234" spans="1:4" ht="12.75">
      <c r="A234" s="38"/>
      <c r="B234" s="38"/>
      <c r="C234" s="39"/>
      <c r="D234" s="38"/>
    </row>
    <row r="235" spans="1:4" ht="12.75">
      <c r="A235" s="38"/>
      <c r="B235" s="38"/>
      <c r="C235" s="39"/>
      <c r="D235" s="38"/>
    </row>
    <row r="236" spans="1:4" ht="12.75">
      <c r="A236" s="38"/>
      <c r="B236" s="38"/>
      <c r="C236" s="39"/>
      <c r="D236" s="38"/>
    </row>
    <row r="237" spans="1:4" ht="12.75">
      <c r="A237" s="38"/>
      <c r="B237" s="38"/>
      <c r="C237" s="39"/>
      <c r="D237" s="38"/>
    </row>
    <row r="238" spans="1:4" ht="12.75">
      <c r="A238" s="38"/>
      <c r="B238" s="38"/>
      <c r="C238" s="39"/>
      <c r="D238" s="38"/>
    </row>
    <row r="239" spans="1:4" ht="12.75">
      <c r="A239" s="38"/>
      <c r="B239" s="38"/>
      <c r="C239" s="39"/>
      <c r="D239" s="38"/>
    </row>
    <row r="240" spans="1:4" ht="12.75">
      <c r="A240" s="38"/>
      <c r="B240" s="38"/>
      <c r="C240" s="39"/>
      <c r="D240" s="38"/>
    </row>
    <row r="241" spans="1:4" ht="12.75">
      <c r="A241" s="38"/>
      <c r="B241" s="38"/>
      <c r="C241" s="39"/>
      <c r="D241" s="38"/>
    </row>
    <row r="242" spans="1:4" ht="12.75">
      <c r="A242" s="38"/>
      <c r="B242" s="38"/>
      <c r="C242" s="39"/>
      <c r="D242" s="38"/>
    </row>
    <row r="243" spans="1:4" ht="12.75">
      <c r="A243" s="38"/>
      <c r="B243" s="38"/>
      <c r="C243" s="39"/>
      <c r="D243" s="38"/>
    </row>
    <row r="244" spans="1:4" ht="12.75">
      <c r="A244" s="38"/>
      <c r="B244" s="38"/>
      <c r="C244" s="39"/>
      <c r="D244" s="38"/>
    </row>
    <row r="245" spans="1:4" ht="12.75">
      <c r="A245" s="38"/>
      <c r="B245" s="38"/>
      <c r="C245" s="39"/>
      <c r="D245" s="38"/>
    </row>
    <row r="246" spans="1:4" ht="12.75">
      <c r="A246" s="38"/>
      <c r="B246" s="38"/>
      <c r="C246" s="39"/>
      <c r="D246" s="38"/>
    </row>
    <row r="247" spans="1:4" ht="12.75">
      <c r="A247" s="38"/>
      <c r="B247" s="38"/>
      <c r="C247" s="39"/>
      <c r="D247" s="38"/>
    </row>
    <row r="248" spans="1:4" ht="12.75">
      <c r="A248" s="38"/>
      <c r="B248" s="38"/>
      <c r="C248" s="39"/>
      <c r="D248" s="38"/>
    </row>
    <row r="249" spans="1:4" ht="12.75">
      <c r="A249" s="38"/>
      <c r="B249" s="38"/>
      <c r="C249" s="39"/>
      <c r="D249" s="38"/>
    </row>
    <row r="250" spans="1:4" ht="12.75">
      <c r="A250" s="38"/>
      <c r="B250" s="38"/>
      <c r="C250" s="39"/>
      <c r="D250" s="38"/>
    </row>
    <row r="251" spans="1:4" ht="12.75">
      <c r="A251" s="38"/>
      <c r="B251" s="38"/>
      <c r="C251" s="39"/>
      <c r="D251" s="38"/>
    </row>
    <row r="252" spans="1:4" ht="12.75">
      <c r="A252" s="38"/>
      <c r="B252" s="38"/>
      <c r="C252" s="39"/>
      <c r="D252" s="38"/>
    </row>
    <row r="253" spans="1:4" ht="12.75">
      <c r="A253" s="38"/>
      <c r="B253" s="38"/>
      <c r="C253" s="39"/>
      <c r="D253" s="38"/>
    </row>
    <row r="254" spans="1:4" ht="12.75">
      <c r="A254" s="38"/>
      <c r="B254" s="38"/>
      <c r="C254" s="39"/>
      <c r="D254" s="38"/>
    </row>
    <row r="255" spans="1:4" ht="12.75">
      <c r="A255" s="38"/>
      <c r="B255" s="38"/>
      <c r="C255" s="39"/>
      <c r="D255" s="38"/>
    </row>
    <row r="256" spans="1:4" ht="12.75">
      <c r="A256" s="38"/>
      <c r="B256" s="38"/>
      <c r="C256" s="39"/>
      <c r="D256" s="38"/>
    </row>
    <row r="257" spans="1:4" ht="12.75">
      <c r="A257" s="38"/>
      <c r="B257" s="38"/>
      <c r="C257" s="39"/>
      <c r="D257" s="38"/>
    </row>
    <row r="258" spans="1:4" ht="12.75">
      <c r="A258" s="38"/>
      <c r="B258" s="38"/>
      <c r="C258" s="39"/>
      <c r="D258" s="38"/>
    </row>
    <row r="259" spans="1:4" ht="12.75">
      <c r="A259" s="38"/>
      <c r="B259" s="38"/>
      <c r="C259" s="39"/>
      <c r="D259" s="38"/>
    </row>
    <row r="260" spans="1:4" ht="12.75">
      <c r="A260" s="38"/>
      <c r="B260" s="38"/>
      <c r="C260" s="39"/>
      <c r="D260" s="38"/>
    </row>
    <row r="261" spans="1:4" ht="12.75">
      <c r="A261" s="38"/>
      <c r="B261" s="38"/>
      <c r="C261" s="39"/>
      <c r="D261" s="38"/>
    </row>
    <row r="262" spans="1:4" ht="12.75">
      <c r="A262" s="38"/>
      <c r="B262" s="38"/>
      <c r="C262" s="39"/>
      <c r="D262" s="38"/>
    </row>
    <row r="263" spans="1:4" ht="12.75">
      <c r="A263" s="38"/>
      <c r="B263" s="38"/>
      <c r="C263" s="39"/>
      <c r="D263" s="38"/>
    </row>
    <row r="264" spans="1:4" ht="12.75">
      <c r="A264" s="38"/>
      <c r="B264" s="38"/>
      <c r="C264" s="39"/>
      <c r="D264" s="38"/>
    </row>
    <row r="265" spans="1:4" ht="12.75">
      <c r="A265" s="38"/>
      <c r="B265" s="38"/>
      <c r="C265" s="39"/>
      <c r="D265" s="38"/>
    </row>
    <row r="266" spans="1:4" ht="12.75">
      <c r="A266" s="38"/>
      <c r="B266" s="38"/>
      <c r="C266" s="39"/>
      <c r="D266" s="38"/>
    </row>
    <row r="267" spans="1:4" ht="12.75">
      <c r="A267" s="38"/>
      <c r="B267" s="38"/>
      <c r="C267" s="39"/>
      <c r="D267" s="38"/>
    </row>
    <row r="268" spans="1:4" ht="12.75">
      <c r="A268" s="38"/>
      <c r="B268" s="38"/>
      <c r="C268" s="39"/>
      <c r="D268" s="38"/>
    </row>
    <row r="269" spans="1:4" ht="12.75">
      <c r="A269" s="38"/>
      <c r="B269" s="38"/>
      <c r="C269" s="39"/>
      <c r="D269" s="38"/>
    </row>
    <row r="270" spans="1:4" ht="12.75">
      <c r="A270" s="38"/>
      <c r="B270" s="38"/>
      <c r="C270" s="39"/>
      <c r="D270" s="38"/>
    </row>
    <row r="271" spans="1:4" ht="12.75">
      <c r="A271" s="38"/>
      <c r="B271" s="38"/>
      <c r="C271" s="39"/>
      <c r="D271" s="38"/>
    </row>
    <row r="272" spans="1:4" ht="12.75">
      <c r="A272" s="38"/>
      <c r="B272" s="38"/>
      <c r="C272" s="39"/>
      <c r="D272" s="38"/>
    </row>
    <row r="273" spans="1:4" ht="12.75">
      <c r="A273" s="38"/>
      <c r="B273" s="38"/>
      <c r="C273" s="39"/>
      <c r="D273" s="38"/>
    </row>
    <row r="274" spans="1:4" ht="12.75">
      <c r="A274" s="38"/>
      <c r="B274" s="38"/>
      <c r="C274" s="39"/>
      <c r="D274" s="38"/>
    </row>
    <row r="275" spans="1:4" ht="12.75">
      <c r="A275" s="38"/>
      <c r="B275" s="38"/>
      <c r="C275" s="39"/>
      <c r="D275" s="38"/>
    </row>
    <row r="276" spans="1:4" ht="12.75">
      <c r="A276" s="38"/>
      <c r="B276" s="38"/>
      <c r="C276" s="39"/>
      <c r="D276" s="38"/>
    </row>
    <row r="277" spans="1:4" ht="12.75">
      <c r="A277" s="38"/>
      <c r="B277" s="38"/>
      <c r="C277" s="39"/>
      <c r="D277" s="38"/>
    </row>
    <row r="278" spans="1:4" ht="12.75">
      <c r="A278" s="38"/>
      <c r="B278" s="38"/>
      <c r="C278" s="39"/>
      <c r="D278" s="38"/>
    </row>
    <row r="279" spans="1:4" ht="12.75">
      <c r="A279" s="38"/>
      <c r="B279" s="38"/>
      <c r="C279" s="39"/>
      <c r="D279" s="38"/>
    </row>
    <row r="280" spans="1:4" ht="12.75">
      <c r="A280" s="38"/>
      <c r="B280" s="38"/>
      <c r="C280" s="39"/>
      <c r="D280" s="38"/>
    </row>
    <row r="281" spans="1:4" ht="12.75">
      <c r="A281" s="38"/>
      <c r="B281" s="38"/>
      <c r="C281" s="39"/>
      <c r="D281" s="38"/>
    </row>
    <row r="282" spans="1:4" ht="12.75">
      <c r="A282" s="38"/>
      <c r="B282" s="38"/>
      <c r="C282" s="39"/>
      <c r="D282" s="38"/>
    </row>
    <row r="283" spans="1:4" ht="12.75">
      <c r="A283" s="38"/>
      <c r="B283" s="38"/>
      <c r="C283" s="39"/>
      <c r="D283" s="38"/>
    </row>
    <row r="284" spans="1:4" ht="12.75">
      <c r="A284" s="38"/>
      <c r="B284" s="38"/>
      <c r="C284" s="39"/>
      <c r="D284" s="38"/>
    </row>
    <row r="285" spans="1:4" ht="12.75">
      <c r="A285" s="38"/>
      <c r="B285" s="38"/>
      <c r="C285" s="39"/>
      <c r="D285" s="38"/>
    </row>
    <row r="286" spans="1:4" ht="12.75">
      <c r="A286" s="38"/>
      <c r="B286" s="38"/>
      <c r="C286" s="39"/>
      <c r="D286" s="38"/>
    </row>
    <row r="287" spans="1:4" ht="12.75">
      <c r="A287" s="38"/>
      <c r="B287" s="38"/>
      <c r="C287" s="39"/>
      <c r="D287" s="38"/>
    </row>
    <row r="288" spans="1:4" ht="12.75">
      <c r="A288" s="38"/>
      <c r="B288" s="38"/>
      <c r="C288" s="39"/>
      <c r="D288" s="38"/>
    </row>
    <row r="289" spans="1:4" ht="12.75">
      <c r="A289" s="38"/>
      <c r="B289" s="38"/>
      <c r="C289" s="39"/>
      <c r="D289" s="38"/>
    </row>
    <row r="290" spans="1:4" ht="12.75">
      <c r="A290" s="38"/>
      <c r="B290" s="38"/>
      <c r="C290" s="39"/>
      <c r="D290" s="38"/>
    </row>
    <row r="291" spans="1:4" ht="12.75">
      <c r="A291" s="38"/>
      <c r="B291" s="38"/>
      <c r="C291" s="39"/>
      <c r="D291" s="38"/>
    </row>
    <row r="292" spans="1:4" ht="12.75">
      <c r="A292" s="38"/>
      <c r="B292" s="38"/>
      <c r="C292" s="39"/>
      <c r="D292" s="38"/>
    </row>
    <row r="293" spans="1:4" ht="12.75">
      <c r="A293" s="38"/>
      <c r="B293" s="38"/>
      <c r="C293" s="39"/>
      <c r="D293" s="38"/>
    </row>
    <row r="294" spans="1:4" ht="12.75">
      <c r="A294" s="38"/>
      <c r="B294" s="38"/>
      <c r="C294" s="39"/>
      <c r="D294" s="38"/>
    </row>
    <row r="295" spans="1:4" ht="12.75">
      <c r="A295" s="38"/>
      <c r="B295" s="38"/>
      <c r="C295" s="39"/>
      <c r="D295" s="38"/>
    </row>
    <row r="296" spans="1:4" ht="12.75">
      <c r="A296" s="38"/>
      <c r="B296" s="38"/>
      <c r="C296" s="39"/>
      <c r="D296" s="38"/>
    </row>
    <row r="297" spans="1:4" ht="12.75">
      <c r="A297" s="38"/>
      <c r="B297" s="38"/>
      <c r="C297" s="39"/>
      <c r="D297" s="38"/>
    </row>
    <row r="298" spans="1:4" ht="12.75">
      <c r="A298" s="38"/>
      <c r="B298" s="38"/>
      <c r="C298" s="39"/>
      <c r="D298" s="38"/>
    </row>
    <row r="299" spans="1:4" ht="12.75">
      <c r="A299" s="38"/>
      <c r="B299" s="38"/>
      <c r="C299" s="39"/>
      <c r="D299" s="38"/>
    </row>
    <row r="300" spans="1:4" ht="12.75">
      <c r="A300" s="38"/>
      <c r="B300" s="38"/>
      <c r="C300" s="39"/>
      <c r="D300" s="38"/>
    </row>
    <row r="301" spans="1:4" ht="12.75">
      <c r="A301" s="38"/>
      <c r="B301" s="38"/>
      <c r="C301" s="39"/>
      <c r="D301" s="38"/>
    </row>
    <row r="302" spans="1:4" ht="12.75">
      <c r="A302" s="38"/>
      <c r="B302" s="38"/>
      <c r="C302" s="39"/>
      <c r="D302" s="38"/>
    </row>
    <row r="303" spans="1:4" ht="12.75">
      <c r="A303" s="38"/>
      <c r="B303" s="38"/>
      <c r="C303" s="39"/>
      <c r="D303" s="38"/>
    </row>
    <row r="304" spans="1:4" ht="12.75">
      <c r="A304" s="38"/>
      <c r="B304" s="38"/>
      <c r="C304" s="39"/>
      <c r="D304" s="38"/>
    </row>
    <row r="305" spans="1:4" ht="12.75">
      <c r="A305" s="38"/>
      <c r="B305" s="38"/>
      <c r="C305" s="39"/>
      <c r="D305" s="38"/>
    </row>
    <row r="306" spans="1:4" ht="12.75">
      <c r="A306" s="38"/>
      <c r="B306" s="38"/>
      <c r="C306" s="39"/>
      <c r="D306" s="38"/>
    </row>
    <row r="307" spans="1:4" ht="12.75">
      <c r="A307" s="38"/>
      <c r="B307" s="38"/>
      <c r="C307" s="39"/>
      <c r="D307" s="38"/>
    </row>
    <row r="308" spans="1:4" ht="12.75">
      <c r="A308" s="38"/>
      <c r="B308" s="38"/>
      <c r="C308" s="39"/>
      <c r="D308" s="38"/>
    </row>
    <row r="309" spans="1:4" ht="12.75">
      <c r="A309" s="38"/>
      <c r="B309" s="38"/>
      <c r="C309" s="39"/>
      <c r="D309" s="38"/>
    </row>
    <row r="310" spans="1:4" ht="12.75">
      <c r="A310" s="38"/>
      <c r="B310" s="38"/>
      <c r="C310" s="39"/>
      <c r="D310" s="38"/>
    </row>
    <row r="311" spans="1:4" ht="12.75">
      <c r="A311" s="38"/>
      <c r="B311" s="38"/>
      <c r="C311" s="39"/>
      <c r="D311" s="38"/>
    </row>
    <row r="312" spans="1:4" ht="12.75">
      <c r="A312" s="38"/>
      <c r="B312" s="38"/>
      <c r="C312" s="39"/>
      <c r="D312" s="38"/>
    </row>
    <row r="313" spans="1:4" ht="12.75">
      <c r="A313" s="38"/>
      <c r="B313" s="38"/>
      <c r="C313" s="39"/>
      <c r="D313" s="38"/>
    </row>
    <row r="314" spans="1:4" ht="12.75">
      <c r="A314" s="38"/>
      <c r="B314" s="38"/>
      <c r="C314" s="39"/>
      <c r="D314" s="38"/>
    </row>
    <row r="315" spans="1:4" ht="12.75">
      <c r="A315" s="38"/>
      <c r="B315" s="38"/>
      <c r="C315" s="39"/>
      <c r="D315" s="38"/>
    </row>
    <row r="316" spans="1:4" ht="12.75">
      <c r="A316" s="38"/>
      <c r="B316" s="38"/>
      <c r="C316" s="39"/>
      <c r="D316" s="38"/>
    </row>
    <row r="317" spans="1:4" ht="12.75">
      <c r="A317" s="38"/>
      <c r="B317" s="38"/>
      <c r="C317" s="39"/>
      <c r="D317" s="38"/>
    </row>
    <row r="318" spans="1:4" ht="12.75">
      <c r="A318" s="38"/>
      <c r="B318" s="38"/>
      <c r="C318" s="39"/>
      <c r="D318" s="38"/>
    </row>
    <row r="319" spans="1:4" ht="12.75">
      <c r="A319" s="38"/>
      <c r="B319" s="38"/>
      <c r="C319" s="39"/>
      <c r="D319" s="38"/>
    </row>
    <row r="320" spans="1:4" ht="12.75">
      <c r="A320" s="38"/>
      <c r="B320" s="38"/>
      <c r="C320" s="39"/>
      <c r="D320" s="38"/>
    </row>
    <row r="321" spans="1:4" ht="12.75">
      <c r="A321" s="38"/>
      <c r="B321" s="38"/>
      <c r="C321" s="39"/>
      <c r="D321" s="38"/>
    </row>
    <row r="322" spans="1:4" ht="12.75">
      <c r="A322" s="38"/>
      <c r="B322" s="38"/>
      <c r="C322" s="39"/>
      <c r="D322" s="38"/>
    </row>
    <row r="323" spans="1:4" ht="12.75">
      <c r="A323" s="38"/>
      <c r="B323" s="38"/>
      <c r="C323" s="39"/>
      <c r="D323" s="38"/>
    </row>
    <row r="324" spans="1:4" ht="12.75">
      <c r="A324" s="38"/>
      <c r="B324" s="38"/>
      <c r="C324" s="39"/>
      <c r="D324" s="38"/>
    </row>
    <row r="325" spans="1:4" ht="12.75">
      <c r="A325" s="38"/>
      <c r="B325" s="38"/>
      <c r="C325" s="39"/>
      <c r="D325" s="38"/>
    </row>
    <row r="326" spans="1:4" ht="12.75">
      <c r="A326" s="38"/>
      <c r="B326" s="38"/>
      <c r="C326" s="39"/>
      <c r="D326" s="38"/>
    </row>
    <row r="327" spans="1:4" ht="12.75">
      <c r="A327" s="38"/>
      <c r="B327" s="38"/>
      <c r="C327" s="39"/>
      <c r="D327" s="38"/>
    </row>
    <row r="328" spans="1:4" ht="12.75">
      <c r="A328" s="38"/>
      <c r="B328" s="38"/>
      <c r="C328" s="39"/>
      <c r="D328" s="38"/>
    </row>
    <row r="329" spans="1:4" ht="12.75">
      <c r="A329" s="38"/>
      <c r="B329" s="38"/>
      <c r="C329" s="39"/>
      <c r="D329" s="38"/>
    </row>
    <row r="330" spans="1:4" ht="12.75">
      <c r="A330" s="38"/>
      <c r="B330" s="38"/>
      <c r="C330" s="39"/>
      <c r="D330" s="38"/>
    </row>
    <row r="331" spans="1:4" ht="12.75">
      <c r="A331" s="38"/>
      <c r="B331" s="38"/>
      <c r="C331" s="39"/>
      <c r="D331" s="38"/>
    </row>
    <row r="332" spans="1:4" ht="12.75">
      <c r="A332" s="38"/>
      <c r="B332" s="38"/>
      <c r="C332" s="39"/>
      <c r="D332" s="38"/>
    </row>
    <row r="333" spans="1:4" ht="12.75">
      <c r="A333" s="38"/>
      <c r="B333" s="38"/>
      <c r="C333" s="39"/>
      <c r="D333" s="38"/>
    </row>
    <row r="334" spans="1:4" ht="12.75">
      <c r="A334" s="38"/>
      <c r="B334" s="38"/>
      <c r="C334" s="39"/>
      <c r="D334" s="38"/>
    </row>
    <row r="335" spans="1:4" ht="12.75">
      <c r="A335" s="38"/>
      <c r="B335" s="38"/>
      <c r="C335" s="39"/>
      <c r="D335" s="38"/>
    </row>
    <row r="336" spans="1:4" ht="12.75">
      <c r="A336" s="38"/>
      <c r="B336" s="38"/>
      <c r="C336" s="39"/>
      <c r="D336" s="38"/>
    </row>
    <row r="337" spans="1:4" ht="12.75">
      <c r="A337" s="38"/>
      <c r="B337" s="38"/>
      <c r="C337" s="39"/>
      <c r="D337" s="38"/>
    </row>
    <row r="338" spans="1:4" ht="12.75">
      <c r="A338" s="38"/>
      <c r="B338" s="38"/>
      <c r="C338" s="39"/>
      <c r="D338" s="38"/>
    </row>
    <row r="339" spans="1:4" ht="12.75">
      <c r="A339" s="38"/>
      <c r="B339" s="38"/>
      <c r="C339" s="39"/>
      <c r="D339" s="38"/>
    </row>
    <row r="340" spans="1:4" ht="12.75">
      <c r="A340" s="38"/>
      <c r="B340" s="38"/>
      <c r="C340" s="39"/>
      <c r="D340" s="38"/>
    </row>
    <row r="341" spans="1:4" ht="12.75">
      <c r="A341" s="38"/>
      <c r="B341" s="38"/>
      <c r="C341" s="39"/>
      <c r="D341" s="38"/>
    </row>
    <row r="342" spans="1:4" ht="12.75">
      <c r="A342" s="38"/>
      <c r="B342" s="38"/>
      <c r="C342" s="39"/>
      <c r="D342" s="38"/>
    </row>
    <row r="343" spans="1:4" ht="12.75">
      <c r="A343" s="38"/>
      <c r="B343" s="38"/>
      <c r="C343" s="39"/>
      <c r="D343" s="38"/>
    </row>
    <row r="344" spans="1:4" ht="12.75">
      <c r="A344" s="38"/>
      <c r="B344" s="38"/>
      <c r="C344" s="39"/>
      <c r="D344" s="38"/>
    </row>
    <row r="345" spans="1:4" ht="12.75">
      <c r="A345" s="38"/>
      <c r="B345" s="38"/>
      <c r="C345" s="39"/>
      <c r="D345" s="38"/>
    </row>
    <row r="346" spans="1:4" ht="12.75">
      <c r="A346" s="38"/>
      <c r="B346" s="38"/>
      <c r="C346" s="39"/>
      <c r="D346" s="38"/>
    </row>
    <row r="347" spans="1:4" ht="12.75">
      <c r="A347" s="38"/>
      <c r="B347" s="38"/>
      <c r="C347" s="39"/>
      <c r="D347" s="38"/>
    </row>
    <row r="348" spans="1:4" ht="12.75">
      <c r="A348" s="38"/>
      <c r="B348" s="38"/>
      <c r="C348" s="39"/>
      <c r="D348" s="38"/>
    </row>
    <row r="349" spans="1:4" ht="12.75">
      <c r="A349" s="38"/>
      <c r="B349" s="38"/>
      <c r="C349" s="39"/>
      <c r="D349" s="38"/>
    </row>
    <row r="350" spans="1:4" ht="12.75">
      <c r="A350" s="38"/>
      <c r="B350" s="38"/>
      <c r="C350" s="39"/>
      <c r="D350" s="38"/>
    </row>
    <row r="351" spans="1:4" ht="12.75">
      <c r="A351" s="38"/>
      <c r="B351" s="38"/>
      <c r="C351" s="39"/>
      <c r="D351" s="38"/>
    </row>
    <row r="352" spans="1:4" ht="12.75">
      <c r="A352" s="38"/>
      <c r="B352" s="38"/>
      <c r="C352" s="39"/>
      <c r="D352" s="38"/>
    </row>
    <row r="353" spans="1:4" ht="12.75">
      <c r="A353" s="38"/>
      <c r="B353" s="38"/>
      <c r="C353" s="39"/>
      <c r="D353" s="38"/>
    </row>
    <row r="354" spans="1:4" ht="12.75">
      <c r="A354" s="38"/>
      <c r="B354" s="38"/>
      <c r="C354" s="39"/>
      <c r="D354" s="38"/>
    </row>
    <row r="355" spans="1:4" ht="12.75">
      <c r="A355" s="38"/>
      <c r="B355" s="38"/>
      <c r="C355" s="39"/>
      <c r="D355" s="38"/>
    </row>
    <row r="356" spans="1:4" ht="12.75">
      <c r="A356" s="38"/>
      <c r="B356" s="38"/>
      <c r="C356" s="39"/>
      <c r="D356" s="38"/>
    </row>
    <row r="357" spans="1:4" ht="12.75">
      <c r="A357" s="38"/>
      <c r="B357" s="38"/>
      <c r="C357" s="39"/>
      <c r="D357" s="38"/>
    </row>
    <row r="358" spans="1:4" ht="12.75">
      <c r="A358" s="38"/>
      <c r="B358" s="38"/>
      <c r="C358" s="39"/>
      <c r="D358" s="38"/>
    </row>
    <row r="359" spans="1:4" ht="12.75">
      <c r="A359" s="38"/>
      <c r="B359" s="38"/>
      <c r="C359" s="39"/>
      <c r="D359" s="38"/>
    </row>
    <row r="360" spans="1:4" ht="12.75">
      <c r="A360" s="38"/>
      <c r="B360" s="38"/>
      <c r="C360" s="39"/>
      <c r="D360" s="38"/>
    </row>
    <row r="361" spans="1:4" ht="12.75">
      <c r="A361" s="38"/>
      <c r="B361" s="38"/>
      <c r="C361" s="39"/>
      <c r="D361" s="38"/>
    </row>
    <row r="362" spans="1:4" ht="12.75">
      <c r="A362" s="38"/>
      <c r="B362" s="38"/>
      <c r="C362" s="39"/>
      <c r="D362" s="38"/>
    </row>
    <row r="363" spans="1:4" ht="12.75">
      <c r="A363" s="38"/>
      <c r="B363" s="38"/>
      <c r="C363" s="39"/>
      <c r="D363" s="38"/>
    </row>
    <row r="364" spans="1:4" ht="12.75">
      <c r="A364" s="38"/>
      <c r="B364" s="38"/>
      <c r="C364" s="39"/>
      <c r="D364" s="38"/>
    </row>
    <row r="365" spans="1:4" ht="12.75">
      <c r="A365" s="38"/>
      <c r="B365" s="38"/>
      <c r="C365" s="39"/>
      <c r="D365" s="38"/>
    </row>
    <row r="366" spans="1:4" ht="12.75">
      <c r="A366" s="38"/>
      <c r="B366" s="38"/>
      <c r="C366" s="39"/>
      <c r="D366" s="38"/>
    </row>
    <row r="367" spans="1:4" ht="12.75">
      <c r="A367" s="38"/>
      <c r="B367" s="38"/>
      <c r="C367" s="39"/>
      <c r="D367" s="38"/>
    </row>
    <row r="368" spans="1:4" ht="12.75">
      <c r="A368" s="38"/>
      <c r="B368" s="38"/>
      <c r="C368" s="39"/>
      <c r="D368" s="38"/>
    </row>
    <row r="369" spans="1:4" ht="12.75">
      <c r="A369" s="38"/>
      <c r="B369" s="38"/>
      <c r="C369" s="39"/>
      <c r="D369" s="38"/>
    </row>
    <row r="370" spans="1:4" ht="12.75">
      <c r="A370" s="38"/>
      <c r="B370" s="38"/>
      <c r="C370" s="39"/>
      <c r="D370" s="38"/>
    </row>
    <row r="371" spans="1:4" ht="12.75">
      <c r="A371" s="38"/>
      <c r="B371" s="38"/>
      <c r="C371" s="39"/>
      <c r="D371" s="38"/>
    </row>
    <row r="372" spans="1:4" ht="12.75">
      <c r="A372" s="38"/>
      <c r="B372" s="38"/>
      <c r="C372" s="39"/>
      <c r="D372" s="38"/>
    </row>
    <row r="373" spans="1:4" ht="12.75">
      <c r="A373" s="38"/>
      <c r="B373" s="38"/>
      <c r="C373" s="39"/>
      <c r="D373" s="38"/>
    </row>
    <row r="374" spans="1:4" ht="12.75">
      <c r="A374" s="38"/>
      <c r="B374" s="38"/>
      <c r="C374" s="39"/>
      <c r="D374" s="38"/>
    </row>
    <row r="375" spans="1:4" ht="12.75">
      <c r="A375" s="38"/>
      <c r="B375" s="38"/>
      <c r="C375" s="39"/>
      <c r="D375" s="38"/>
    </row>
    <row r="376" spans="1:4" ht="12.75">
      <c r="A376" s="38"/>
      <c r="B376" s="38"/>
      <c r="C376" s="39"/>
      <c r="D376" s="38"/>
    </row>
    <row r="377" spans="1:4" ht="12.75">
      <c r="A377" s="38"/>
      <c r="B377" s="38"/>
      <c r="C377" s="39"/>
      <c r="D377" s="38"/>
    </row>
    <row r="378" spans="1:4" ht="12.75">
      <c r="A378" s="38"/>
      <c r="B378" s="38"/>
      <c r="C378" s="39"/>
      <c r="D378" s="38"/>
    </row>
    <row r="379" spans="1:4" ht="12.75">
      <c r="A379" s="38"/>
      <c r="B379" s="38"/>
      <c r="C379" s="39"/>
      <c r="D379" s="38"/>
    </row>
    <row r="380" spans="1:4" ht="12.75">
      <c r="A380" s="38"/>
      <c r="B380" s="38"/>
      <c r="C380" s="39"/>
      <c r="D380" s="38"/>
    </row>
    <row r="381" spans="1:4" ht="12.75">
      <c r="A381" s="38"/>
      <c r="B381" s="38"/>
      <c r="C381" s="39"/>
      <c r="D381" s="38"/>
    </row>
    <row r="382" spans="1:4" ht="12.75">
      <c r="A382" s="38"/>
      <c r="B382" s="38"/>
      <c r="C382" s="39"/>
      <c r="D382" s="38"/>
    </row>
    <row r="383" spans="1:4" ht="12.75">
      <c r="A383" s="38"/>
      <c r="B383" s="38"/>
      <c r="C383" s="39"/>
      <c r="D383" s="38"/>
    </row>
    <row r="384" spans="1:4" ht="12.75">
      <c r="A384" s="38"/>
      <c r="B384" s="38"/>
      <c r="C384" s="39"/>
      <c r="D384" s="38"/>
    </row>
    <row r="385" spans="1:4" ht="12.75">
      <c r="A385" s="38"/>
      <c r="B385" s="38"/>
      <c r="C385" s="39"/>
      <c r="D385" s="38"/>
    </row>
    <row r="386" spans="1:4" ht="12.75">
      <c r="A386" s="38"/>
      <c r="B386" s="38"/>
      <c r="C386" s="39"/>
      <c r="D386" s="38"/>
    </row>
    <row r="387" spans="1:4" ht="12.75">
      <c r="A387" s="38"/>
      <c r="B387" s="38"/>
      <c r="C387" s="39"/>
      <c r="D387" s="38"/>
    </row>
    <row r="388" spans="1:4" ht="12.75">
      <c r="A388" s="38"/>
      <c r="B388" s="38"/>
      <c r="C388" s="39"/>
      <c r="D388" s="38"/>
    </row>
    <row r="389" spans="1:4" ht="12.75">
      <c r="A389" s="38"/>
      <c r="B389" s="38"/>
      <c r="C389" s="39"/>
      <c r="D389" s="38"/>
    </row>
    <row r="390" spans="1:4" ht="12.75">
      <c r="A390" s="38"/>
      <c r="B390" s="38"/>
      <c r="C390" s="39"/>
      <c r="D390" s="38"/>
    </row>
    <row r="391" spans="1:4" ht="12.75">
      <c r="A391" s="38"/>
      <c r="B391" s="38"/>
      <c r="C391" s="39"/>
      <c r="D391" s="38"/>
    </row>
    <row r="392" spans="1:4" ht="12.75">
      <c r="A392" s="38"/>
      <c r="B392" s="38"/>
      <c r="C392" s="39"/>
      <c r="D392" s="38"/>
    </row>
    <row r="393" spans="1:4" ht="12.75">
      <c r="A393" s="38"/>
      <c r="B393" s="38"/>
      <c r="C393" s="39"/>
      <c r="D393" s="38"/>
    </row>
    <row r="394" spans="1:4" ht="12.75">
      <c r="A394" s="38"/>
      <c r="B394" s="38"/>
      <c r="C394" s="39"/>
      <c r="D394" s="38"/>
    </row>
    <row r="395" spans="1:4" ht="12.75">
      <c r="A395" s="38"/>
      <c r="B395" s="38"/>
      <c r="C395" s="39"/>
      <c r="D395" s="38"/>
    </row>
    <row r="396" spans="1:4" ht="12.75">
      <c r="A396" s="38"/>
      <c r="B396" s="38"/>
      <c r="C396" s="39"/>
      <c r="D396" s="38"/>
    </row>
    <row r="397" spans="1:4" ht="12.75">
      <c r="A397" s="38"/>
      <c r="B397" s="38"/>
      <c r="C397" s="39"/>
      <c r="D397" s="38"/>
    </row>
    <row r="398" spans="1:4" ht="12.75">
      <c r="A398" s="38"/>
      <c r="B398" s="38"/>
      <c r="C398" s="39"/>
      <c r="D398" s="38"/>
    </row>
    <row r="399" spans="1:4" ht="12.75">
      <c r="A399" s="38"/>
      <c r="B399" s="38"/>
      <c r="C399" s="39"/>
      <c r="D399" s="38"/>
    </row>
    <row r="400" spans="1:4" ht="12.75">
      <c r="A400" s="38"/>
      <c r="B400" s="38"/>
      <c r="C400" s="39"/>
      <c r="D400" s="38"/>
    </row>
    <row r="401" spans="1:4" ht="12.75">
      <c r="A401" s="38"/>
      <c r="B401" s="38"/>
      <c r="C401" s="39"/>
      <c r="D401" s="38"/>
    </row>
    <row r="402" spans="1:4" ht="12.75">
      <c r="A402" s="38"/>
      <c r="B402" s="38"/>
      <c r="C402" s="39"/>
      <c r="D402" s="38"/>
    </row>
    <row r="403" spans="1:4" ht="12.75">
      <c r="A403" s="38"/>
      <c r="B403" s="38"/>
      <c r="C403" s="39"/>
      <c r="D403" s="38"/>
    </row>
    <row r="404" spans="1:4" ht="12.75">
      <c r="A404" s="38"/>
      <c r="B404" s="38"/>
      <c r="C404" s="39"/>
      <c r="D404" s="38"/>
    </row>
    <row r="405" spans="1:4" ht="12.75">
      <c r="A405" s="38"/>
      <c r="B405" s="38"/>
      <c r="C405" s="39"/>
      <c r="D405" s="38"/>
    </row>
    <row r="406" spans="1:4" ht="12.75">
      <c r="A406" s="38"/>
      <c r="B406" s="38"/>
      <c r="C406" s="39"/>
      <c r="D406" s="38"/>
    </row>
    <row r="407" spans="1:4" ht="12.75">
      <c r="A407" s="38"/>
      <c r="B407" s="38"/>
      <c r="C407" s="39"/>
      <c r="D407" s="38"/>
    </row>
    <row r="408" spans="1:4" ht="12.75">
      <c r="A408" s="38"/>
      <c r="B408" s="38"/>
      <c r="C408" s="39"/>
      <c r="D408" s="38"/>
    </row>
    <row r="409" spans="1:4" ht="12.75">
      <c r="A409" s="38"/>
      <c r="B409" s="38"/>
      <c r="C409" s="39"/>
      <c r="D409" s="38"/>
    </row>
    <row r="410" spans="1:4" ht="12.75">
      <c r="A410" s="38"/>
      <c r="B410" s="38"/>
      <c r="C410" s="39"/>
      <c r="D410" s="38"/>
    </row>
    <row r="411" spans="1:4" ht="12.75">
      <c r="A411" s="38"/>
      <c r="B411" s="38"/>
      <c r="C411" s="39"/>
      <c r="D411" s="38"/>
    </row>
    <row r="412" spans="1:4" ht="12.75">
      <c r="A412" s="38"/>
      <c r="B412" s="38"/>
      <c r="C412" s="39"/>
      <c r="D412" s="38"/>
    </row>
    <row r="413" spans="1:4" ht="12.75">
      <c r="A413" s="38"/>
      <c r="B413" s="38"/>
      <c r="C413" s="39"/>
      <c r="D413" s="38"/>
    </row>
    <row r="414" spans="1:4" ht="12.75">
      <c r="A414" s="38"/>
      <c r="B414" s="38"/>
      <c r="C414" s="39"/>
      <c r="D414" s="38"/>
    </row>
    <row r="415" spans="1:4" ht="12.75">
      <c r="A415" s="38"/>
      <c r="B415" s="38"/>
      <c r="C415" s="39"/>
      <c r="D415" s="38"/>
    </row>
    <row r="416" spans="1:4" ht="12.75">
      <c r="A416" s="38"/>
      <c r="B416" s="38"/>
      <c r="C416" s="39"/>
      <c r="D416" s="38"/>
    </row>
    <row r="417" spans="1:4" ht="12.75">
      <c r="A417" s="38"/>
      <c r="B417" s="38"/>
      <c r="C417" s="39"/>
      <c r="D417" s="38"/>
    </row>
    <row r="418" spans="1:4" ht="12.75">
      <c r="A418" s="38"/>
      <c r="B418" s="38"/>
      <c r="C418" s="39"/>
      <c r="D418" s="38"/>
    </row>
    <row r="419" spans="1:4" ht="12.75">
      <c r="A419" s="38"/>
      <c r="B419" s="38"/>
      <c r="C419" s="39"/>
      <c r="D419" s="38"/>
    </row>
    <row r="420" spans="1:4" ht="12.75">
      <c r="A420" s="38"/>
      <c r="B420" s="38"/>
      <c r="C420" s="39"/>
      <c r="D420" s="38"/>
    </row>
    <row r="421" spans="1:4" ht="12.75">
      <c r="A421" s="38"/>
      <c r="B421" s="38"/>
      <c r="C421" s="39"/>
      <c r="D421" s="38"/>
    </row>
    <row r="422" spans="1:4" ht="12.75">
      <c r="A422" s="38"/>
      <c r="B422" s="38"/>
      <c r="C422" s="39"/>
      <c r="D422" s="38"/>
    </row>
    <row r="423" spans="1:4" ht="12.75">
      <c r="A423" s="38"/>
      <c r="B423" s="38"/>
      <c r="C423" s="39"/>
      <c r="D423" s="38"/>
    </row>
    <row r="424" spans="1:4" ht="12.75">
      <c r="A424" s="38"/>
      <c r="B424" s="38"/>
      <c r="C424" s="39"/>
      <c r="D424" s="38"/>
    </row>
    <row r="425" spans="1:4" ht="12.75">
      <c r="A425" s="38"/>
      <c r="B425" s="38"/>
      <c r="C425" s="39"/>
      <c r="D425" s="38"/>
    </row>
    <row r="426" spans="1:4" ht="12.75">
      <c r="A426" s="38"/>
      <c r="B426" s="38"/>
      <c r="C426" s="39"/>
      <c r="D426" s="38"/>
    </row>
    <row r="427" spans="1:4" ht="12.75">
      <c r="A427" s="38"/>
      <c r="B427" s="38"/>
      <c r="C427" s="39"/>
      <c r="D427" s="38"/>
    </row>
    <row r="428" spans="1:4" ht="12.75">
      <c r="A428" s="38"/>
      <c r="B428" s="38"/>
      <c r="C428" s="39"/>
      <c r="D428" s="38"/>
    </row>
    <row r="429" spans="1:4" ht="12.75">
      <c r="A429" s="38"/>
      <c r="B429" s="38"/>
      <c r="C429" s="39"/>
      <c r="D429" s="38"/>
    </row>
    <row r="430" spans="1:4" ht="12.75">
      <c r="A430" s="38"/>
      <c r="B430" s="38"/>
      <c r="C430" s="39"/>
      <c r="D430" s="38"/>
    </row>
    <row r="431" spans="1:4" ht="12.75">
      <c r="A431" s="38"/>
      <c r="B431" s="38"/>
      <c r="C431" s="39"/>
      <c r="D431" s="38"/>
    </row>
    <row r="432" spans="1:4" ht="12.75">
      <c r="A432" s="38"/>
      <c r="B432" s="38"/>
      <c r="C432" s="39"/>
      <c r="D432" s="38"/>
    </row>
    <row r="433" spans="1:4" ht="12.75">
      <c r="A433" s="38"/>
      <c r="B433" s="38"/>
      <c r="C433" s="39"/>
      <c r="D433" s="38"/>
    </row>
    <row r="434" spans="1:4" ht="12.75">
      <c r="A434" s="38"/>
      <c r="B434" s="38"/>
      <c r="C434" s="39"/>
      <c r="D434" s="38"/>
    </row>
    <row r="435" spans="1:4" ht="12.75">
      <c r="A435" s="38"/>
      <c r="B435" s="38"/>
      <c r="C435" s="39"/>
      <c r="D435" s="38"/>
    </row>
    <row r="436" spans="1:4" ht="12.75">
      <c r="A436" s="38"/>
      <c r="B436" s="38"/>
      <c r="C436" s="39"/>
      <c r="D436" s="38"/>
    </row>
    <row r="437" spans="1:4" ht="12.75">
      <c r="A437" s="38"/>
      <c r="B437" s="38"/>
      <c r="C437" s="39"/>
      <c r="D437" s="38"/>
    </row>
    <row r="438" spans="1:4" ht="12.75">
      <c r="A438" s="38"/>
      <c r="B438" s="38"/>
      <c r="C438" s="39"/>
      <c r="D438" s="38"/>
    </row>
    <row r="439" spans="1:4" ht="12.75">
      <c r="A439" s="38"/>
      <c r="B439" s="38"/>
      <c r="C439" s="39"/>
      <c r="D439" s="38"/>
    </row>
    <row r="440" spans="1:4" ht="12.75">
      <c r="A440" s="38"/>
      <c r="B440" s="38"/>
      <c r="C440" s="39"/>
      <c r="D440" s="38"/>
    </row>
    <row r="441" spans="1:4" ht="12.75">
      <c r="A441" s="38"/>
      <c r="B441" s="38"/>
      <c r="C441" s="39"/>
      <c r="D441" s="38"/>
    </row>
    <row r="442" spans="1:4" ht="12.75">
      <c r="A442" s="38"/>
      <c r="B442" s="38"/>
      <c r="C442" s="39"/>
      <c r="D442" s="38"/>
    </row>
    <row r="443" spans="1:4" ht="12.75">
      <c r="A443" s="38"/>
      <c r="B443" s="38"/>
      <c r="C443" s="39"/>
      <c r="D443" s="38"/>
    </row>
    <row r="444" spans="1:4" ht="12.75">
      <c r="A444" s="38"/>
      <c r="B444" s="38"/>
      <c r="C444" s="39"/>
      <c r="D444" s="38"/>
    </row>
    <row r="445" spans="1:4" ht="12.75">
      <c r="A445" s="38"/>
      <c r="B445" s="38"/>
      <c r="C445" s="39"/>
      <c r="D445" s="38"/>
    </row>
    <row r="446" spans="1:4" ht="12.75">
      <c r="A446" s="38"/>
      <c r="B446" s="38"/>
      <c r="C446" s="39"/>
      <c r="D446" s="38"/>
    </row>
    <row r="447" spans="1:4" ht="12.75">
      <c r="A447" s="38"/>
      <c r="B447" s="38"/>
      <c r="C447" s="39"/>
      <c r="D447" s="38"/>
    </row>
    <row r="448" spans="1:4" ht="12.75">
      <c r="A448" s="38"/>
      <c r="B448" s="38"/>
      <c r="C448" s="39"/>
      <c r="D448" s="38"/>
    </row>
    <row r="449" spans="1:4" ht="12.75">
      <c r="A449" s="38"/>
      <c r="B449" s="38"/>
      <c r="C449" s="39"/>
      <c r="D449" s="38"/>
    </row>
    <row r="450" spans="1:4" ht="12.75">
      <c r="A450" s="38"/>
      <c r="B450" s="38"/>
      <c r="C450" s="39"/>
      <c r="D450" s="38"/>
    </row>
    <row r="451" spans="1:4" ht="12.75">
      <c r="A451" s="38"/>
      <c r="B451" s="38"/>
      <c r="C451" s="39"/>
      <c r="D451" s="38"/>
    </row>
    <row r="452" spans="1:4" ht="12.75">
      <c r="A452" s="38"/>
      <c r="B452" s="38"/>
      <c r="C452" s="39"/>
      <c r="D452" s="38"/>
    </row>
    <row r="453" spans="1:4" ht="12.75">
      <c r="A453" s="38"/>
      <c r="B453" s="38"/>
      <c r="C453" s="39"/>
      <c r="D453" s="38"/>
    </row>
  </sheetData>
  <sheetProtection sheet="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2"/>
  <headerFooter alignWithMargins="0">
    <oddHeader>&amp;C&amp;F - &amp;A&amp;R&amp;D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K2" sqref="K2"/>
    </sheetView>
  </sheetViews>
  <sheetFormatPr defaultColWidth="11.421875" defaultRowHeight="12.75"/>
  <cols>
    <col min="2" max="2" width="26.8515625" style="0" customWidth="1"/>
  </cols>
  <sheetData>
    <row r="1" spans="1:11" ht="12.75">
      <c r="A1" s="38" t="s">
        <v>29</v>
      </c>
      <c r="J1" s="4" t="s">
        <v>2</v>
      </c>
      <c r="K1" s="4" t="s">
        <v>3</v>
      </c>
    </row>
    <row r="2" spans="1:11" ht="12.75">
      <c r="A2" s="38" t="s">
        <v>28</v>
      </c>
      <c r="J2" s="4" t="s">
        <v>4</v>
      </c>
      <c r="K2" s="4" t="s">
        <v>38</v>
      </c>
    </row>
    <row r="3" spans="10:11" ht="12.75">
      <c r="J3" s="4"/>
      <c r="K3" s="4"/>
    </row>
    <row r="4" spans="1:11" ht="12.75">
      <c r="A4" s="38" t="s">
        <v>30</v>
      </c>
      <c r="J4" s="4"/>
      <c r="K4" s="4"/>
    </row>
    <row r="5" spans="1:11" ht="12.75">
      <c r="A5" s="38" t="s">
        <v>31</v>
      </c>
      <c r="J5" s="4"/>
      <c r="K5" s="4"/>
    </row>
    <row r="6" spans="1:11" ht="12.75">
      <c r="A6" s="38" t="s">
        <v>35</v>
      </c>
      <c r="J6" s="4"/>
      <c r="K6" s="4"/>
    </row>
    <row r="7" spans="1:11" ht="12.75">
      <c r="A7" s="38" t="s">
        <v>34</v>
      </c>
      <c r="J7" s="4"/>
      <c r="K7" s="4"/>
    </row>
    <row r="8" spans="10:11" ht="12.75">
      <c r="J8" s="4"/>
      <c r="K8" s="4"/>
    </row>
    <row r="9" spans="1:11" ht="12.75">
      <c r="A9" s="38" t="s">
        <v>32</v>
      </c>
      <c r="J9" s="4"/>
      <c r="K9" s="4"/>
    </row>
    <row r="10" spans="1:11" ht="12.75">
      <c r="A10" s="38" t="s">
        <v>33</v>
      </c>
      <c r="J10" s="4"/>
      <c r="K10" s="4"/>
    </row>
    <row r="11" spans="1:11" ht="12.75">
      <c r="A11" s="38" t="s">
        <v>36</v>
      </c>
      <c r="J11" s="4"/>
      <c r="K11" s="4"/>
    </row>
    <row r="12" spans="10:11" ht="12.75">
      <c r="J12" s="4"/>
      <c r="K12" s="4"/>
    </row>
    <row r="13" spans="1:11" ht="12.75">
      <c r="A13" t="s">
        <v>6</v>
      </c>
      <c r="D13" s="5"/>
      <c r="J13" s="4"/>
      <c r="K13" s="4"/>
    </row>
    <row r="14" spans="10:11" ht="12.75">
      <c r="J14" s="4"/>
      <c r="K14" s="4"/>
    </row>
    <row r="15" spans="1:11" ht="12.75">
      <c r="A15" s="1" t="s">
        <v>7</v>
      </c>
      <c r="C15" s="1" t="s">
        <v>8</v>
      </c>
      <c r="D15" s="30" t="s">
        <v>5</v>
      </c>
      <c r="J15" s="4"/>
      <c r="K15" s="4"/>
    </row>
    <row r="16" spans="1:11" ht="12.75">
      <c r="A16" s="32" t="s">
        <v>13</v>
      </c>
      <c r="C16" s="32" t="s">
        <v>19</v>
      </c>
      <c r="D16" s="45" t="s">
        <v>27</v>
      </c>
      <c r="J16" s="4"/>
      <c r="K16" s="4"/>
    </row>
    <row r="17" spans="1:11" ht="15.75">
      <c r="A17" s="32" t="s">
        <v>14</v>
      </c>
      <c r="C17" s="32" t="s">
        <v>25</v>
      </c>
      <c r="D17" s="45" t="s">
        <v>26</v>
      </c>
      <c r="J17" s="4"/>
      <c r="K17" s="4"/>
    </row>
    <row r="18" spans="1:4" ht="15.75">
      <c r="A18" s="18"/>
      <c r="C18" s="18"/>
      <c r="D18" s="45" t="s">
        <v>37</v>
      </c>
    </row>
    <row r="19" spans="1:4" ht="12.75">
      <c r="A19" s="18"/>
      <c r="C19" s="18"/>
      <c r="D19" s="10"/>
    </row>
    <row r="25" spans="1:4" ht="12.75">
      <c r="A25" s="18"/>
      <c r="C25" s="18"/>
      <c r="D25" s="10"/>
    </row>
    <row r="26" spans="5:11" ht="12.75">
      <c r="E26" s="10"/>
      <c r="G26" s="12"/>
      <c r="H26" s="13"/>
      <c r="I26" s="14"/>
      <c r="J26" s="14"/>
      <c r="K26" s="14"/>
    </row>
    <row r="27" spans="5:11" ht="12.75">
      <c r="E27" s="10"/>
      <c r="G27" s="12"/>
      <c r="H27" s="15"/>
      <c r="I27" s="16"/>
      <c r="J27" s="16"/>
      <c r="K27" s="16"/>
    </row>
    <row r="28" spans="5:11" ht="12.75">
      <c r="E28" s="10"/>
      <c r="G28" s="12"/>
      <c r="H28" s="15"/>
      <c r="I28" s="16"/>
      <c r="J28" s="16"/>
      <c r="K28" s="16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9" spans="10:11" ht="12.75">
      <c r="J39" s="4"/>
      <c r="K39" s="4"/>
    </row>
    <row r="41" spans="1:6" ht="12.75">
      <c r="A41" s="1"/>
      <c r="D41" s="1"/>
      <c r="F41" s="1"/>
    </row>
    <row r="42" spans="1:4" ht="12.75">
      <c r="A42" s="7"/>
      <c r="D42" s="8"/>
    </row>
    <row r="43" spans="1:4" ht="12.75">
      <c r="A43" s="7"/>
      <c r="D43" s="8"/>
    </row>
    <row r="44" spans="1:4" ht="12.75">
      <c r="A44" s="7"/>
      <c r="D44" s="8"/>
    </row>
    <row r="45" spans="1:4" ht="12.75">
      <c r="A45" s="7"/>
      <c r="D45" s="9"/>
    </row>
    <row r="46" spans="1:4" ht="12.75">
      <c r="A46" s="7"/>
      <c r="D46" s="9"/>
    </row>
    <row r="47" spans="1:4" ht="12.75">
      <c r="A47" s="7"/>
      <c r="D47" s="9"/>
    </row>
    <row r="48" spans="1:4" ht="12.75">
      <c r="A48" s="7"/>
      <c r="D48" s="8"/>
    </row>
    <row r="49" spans="1:4" ht="12.75">
      <c r="A49" s="7"/>
      <c r="D49" s="9"/>
    </row>
    <row r="50" spans="1:4" ht="12.75">
      <c r="A50" s="7"/>
      <c r="D50" s="8"/>
    </row>
    <row r="51" spans="1:4" ht="12.75">
      <c r="A51" s="7"/>
      <c r="D51" s="8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8" spans="1:6" ht="12.75">
      <c r="A58" s="1"/>
      <c r="D58" s="1"/>
      <c r="F58" s="1"/>
    </row>
    <row r="59" spans="1:4" ht="12.75">
      <c r="A59" s="7"/>
      <c r="D59" s="8"/>
    </row>
  </sheetData>
  <sheetProtection sheet="1"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&amp;C&amp;F - &amp;A&amp;R&amp;D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Angewandte Geologie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Liedl</cp:lastModifiedBy>
  <cp:lastPrinted>2014-01-06T09:21:11Z</cp:lastPrinted>
  <dcterms:created xsi:type="dcterms:W3CDTF">2002-05-17T12:48:26Z</dcterms:created>
  <dcterms:modified xsi:type="dcterms:W3CDTF">2015-11-14T13:49:32Z</dcterms:modified>
  <cp:category/>
  <cp:version/>
  <cp:contentType/>
  <cp:contentStatus/>
</cp:coreProperties>
</file>