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T:\05_Lehre\2_Studiengaenge\23_Studiengangentwicklung\VWI\2026 Änderung WiSe 2026-27\Info+Übertritt_2023-2026\"/>
    </mc:Choice>
  </mc:AlternateContent>
  <xr:revisionPtr revIDLastSave="0" documentId="13_ncr:1_{56879FE9-6082-42F9-A323-F8FE294C7970}" xr6:coauthVersionLast="47" xr6:coauthVersionMax="47" xr10:uidLastSave="{00000000-0000-0000-0000-000000000000}"/>
  <bookViews>
    <workbookView xWindow="-120" yWindow="-120" windowWidth="29040" windowHeight="17520" xr2:uid="{33B2B25E-2DDC-4886-9F34-B059336AFCA2}"/>
  </bookViews>
  <sheets>
    <sheet name="Äquivalenztabelle interaktiv" sheetId="1" r:id="rId1"/>
  </sheets>
  <definedNames>
    <definedName name="_xlnm.Print_Area" localSheetId="0">'Äquivalenztabelle interaktiv'!$A$1:$E$148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J25" i="1"/>
  <c r="J139" i="1"/>
  <c r="J141" i="1"/>
  <c r="J142" i="1"/>
  <c r="J143" i="1"/>
  <c r="J144" i="1"/>
  <c r="J145" i="1"/>
  <c r="J146" i="1"/>
  <c r="J147" i="1"/>
  <c r="J148" i="1"/>
  <c r="J149" i="1"/>
  <c r="J150" i="1"/>
  <c r="J140" i="1"/>
  <c r="J132" i="1"/>
  <c r="J133" i="1"/>
  <c r="J134" i="1"/>
  <c r="J135" i="1"/>
  <c r="J136" i="1"/>
  <c r="J137" i="1"/>
  <c r="J131" i="1"/>
  <c r="J13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6" i="1"/>
  <c r="J94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53" i="1"/>
  <c r="J51" i="1"/>
  <c r="J49" i="1"/>
  <c r="J48" i="1"/>
  <c r="J47" i="1"/>
  <c r="J46" i="1"/>
  <c r="J45" i="1"/>
  <c r="J44" i="1"/>
  <c r="J43" i="1"/>
  <c r="S14" i="1" s="1"/>
  <c r="S16" i="1" s="1"/>
  <c r="J42" i="1"/>
  <c r="J41" i="1"/>
  <c r="J40" i="1"/>
  <c r="J39" i="1"/>
  <c r="J38" i="1"/>
  <c r="J37" i="1"/>
  <c r="J36" i="1"/>
  <c r="J35" i="1"/>
  <c r="J33" i="1"/>
  <c r="J32" i="1"/>
  <c r="J31" i="1"/>
  <c r="J30" i="1"/>
  <c r="J29" i="1"/>
  <c r="J27" i="1"/>
  <c r="J26" i="1"/>
  <c r="J24" i="1"/>
  <c r="J23" i="1"/>
  <c r="J22" i="1"/>
  <c r="J21" i="1"/>
  <c r="J20" i="1"/>
  <c r="J19" i="1"/>
  <c r="J18" i="1"/>
  <c r="J17" i="1"/>
  <c r="S24" i="1" s="1"/>
  <c r="I4" i="1" s="1"/>
  <c r="S26" i="1" s="1"/>
  <c r="J16" i="1"/>
  <c r="J15" i="1"/>
  <c r="J13" i="1"/>
  <c r="J14" i="1"/>
  <c r="E8" i="1" l="1"/>
  <c r="C4" i="1"/>
  <c r="S19" i="1"/>
  <c r="S21" i="1" s="1"/>
  <c r="I8" i="1" s="1"/>
  <c r="E4" i="1"/>
  <c r="C8" i="1" l="1"/>
  <c r="K150" i="1" l="1"/>
  <c r="K149" i="1" l="1"/>
</calcChain>
</file>

<file path=xl/sharedStrings.xml><?xml version="1.0" encoding="utf-8"?>
<sst xmlns="http://schemas.openxmlformats.org/spreadsheetml/2006/main" count="746" uniqueCount="359">
  <si>
    <t>Gelbe Felder bitte ausfüllen</t>
  </si>
  <si>
    <t>blau: Pflichtmodule</t>
  </si>
  <si>
    <t>neu</t>
  </si>
  <si>
    <t>weiß: allgemeine Wahlpflichtmodule</t>
  </si>
  <si>
    <t>Modul-Nr.</t>
  </si>
  <si>
    <t>Modul-Name</t>
  </si>
  <si>
    <t>Note</t>
  </si>
  <si>
    <t>LP des Moduls</t>
  </si>
  <si>
    <t>x</t>
  </si>
  <si>
    <t>Prozessautomatisierung in der Verkehrstelematik</t>
  </si>
  <si>
    <t>Luftverkehrsanlagen, -betrieb und Flugsicherung</t>
  </si>
  <si>
    <t>Grundlagen Volks- und Verkehrswirtschaft</t>
  </si>
  <si>
    <t>Grundlagen Schienenfahrzeuge</t>
  </si>
  <si>
    <t>Grundlagen Verkehrspolitik</t>
  </si>
  <si>
    <t>Infrastrukturpolitik und Regulierung</t>
  </si>
  <si>
    <t>Planung und Steuerung von Verkehrs- und Logistikprozessen</t>
  </si>
  <si>
    <t>Pricing und Revenue Management</t>
  </si>
  <si>
    <t>Strategie und Wettbewerb</t>
  </si>
  <si>
    <t>Umweltökonomie</t>
  </si>
  <si>
    <r>
      <t xml:space="preserve">Interaktive Äquivalenztabelle zur Überleitung
</t>
    </r>
    <r>
      <rPr>
        <b/>
        <sz val="14"/>
        <color theme="1"/>
        <rFont val="Open Sans"/>
        <family val="2"/>
      </rPr>
      <t>Studiengang Verkehrswirtschaft von Prüfungsordnung 2023 zu Prüfungsordnung 2026</t>
    </r>
  </si>
  <si>
    <t>Stand: 01.07.2026</t>
  </si>
  <si>
    <t>violett: Verkehrswirtschaft ("Kernfächer")</t>
  </si>
  <si>
    <t>Alter Studiengang (2023)</t>
  </si>
  <si>
    <t>Neuer Studiengang (2026)</t>
  </si>
  <si>
    <t>Pflicht</t>
  </si>
  <si>
    <t>Kern</t>
  </si>
  <si>
    <t>VW-VWI-PF01</t>
  </si>
  <si>
    <t>VW-VWI-PF02</t>
  </si>
  <si>
    <t>VW-VWI-PF03</t>
  </si>
  <si>
    <t>VW-VWI-PF04</t>
  </si>
  <si>
    <t>VW-VWI-PF05</t>
  </si>
  <si>
    <t>VW-VWI-PF06</t>
  </si>
  <si>
    <t>VW-VWI-PF11</t>
  </si>
  <si>
    <t>VW-VWI-PF12</t>
  </si>
  <si>
    <t>VW-VWI-PF13</t>
  </si>
  <si>
    <t>VW-VWI-PF14</t>
  </si>
  <si>
    <t>VW-VWI-PF15</t>
  </si>
  <si>
    <t>VW-VWI-PF21</t>
  </si>
  <si>
    <t>VW-VWI-PF22</t>
  </si>
  <si>
    <t>VW-VWI-PF23</t>
  </si>
  <si>
    <t>VW-VWI-PF24</t>
  </si>
  <si>
    <t>VW-VWI-PF31</t>
  </si>
  <si>
    <t>VW-VWI-PF32</t>
  </si>
  <si>
    <t>VW-VWI-PF33</t>
  </si>
  <si>
    <t>Lineare Algebra im wirtschaftswissenschaftlichen Kontext</t>
  </si>
  <si>
    <t>Analysis im wirtschaftswissenschaftlichen Kontext</t>
  </si>
  <si>
    <t>Deskriptive Statistik</t>
  </si>
  <si>
    <t>Induktive Statistik</t>
  </si>
  <si>
    <t>Programmierung im Verkehrswesen</t>
  </si>
  <si>
    <t>Statistische Programmiersprachen</t>
  </si>
  <si>
    <t>Grundlagen des Rechnungswesens</t>
  </si>
  <si>
    <t>Jahresabschluss, Investition und Finanzierung</t>
  </si>
  <si>
    <t>Produktion und Logistik</t>
  </si>
  <si>
    <t>Marketing und Nachhaltige Unternehmensführung</t>
  </si>
  <si>
    <t>Einführung in die Makroökonomie</t>
  </si>
  <si>
    <t>Einführung in die Mikroökonomie</t>
  </si>
  <si>
    <t>Umwelt und Verkehr</t>
  </si>
  <si>
    <t>Wissenschaftliches Arbeiten und allgemeine Qualifikationen in der Verkehrswirtschaft</t>
  </si>
  <si>
    <t>Einführung in die Betriebswirtschaftslehre und Organisation</t>
  </si>
  <si>
    <t>Privatrecht im wirtschaftswissenschaftlichen Kontext</t>
  </si>
  <si>
    <t>VW-VWI-SP10</t>
  </si>
  <si>
    <t>VW-VWI-SP11</t>
  </si>
  <si>
    <t>VW-VWI-SP12</t>
  </si>
  <si>
    <t>Spezifische Aspekte Verkehrsbetriebslehre und Transportlogistik</t>
  </si>
  <si>
    <t>VW-VWI-SP20</t>
  </si>
  <si>
    <t>VW-VWI-SP21</t>
  </si>
  <si>
    <t>VW-VWI-SP22</t>
  </si>
  <si>
    <t>Spezifische Aspekte der Verkehrspolitik</t>
  </si>
  <si>
    <t>VW-VWI-SP30</t>
  </si>
  <si>
    <t>VW-VWI-SP31</t>
  </si>
  <si>
    <t>VW-VWI-SP32</t>
  </si>
  <si>
    <t>Regional- und Stadtökonomie</t>
  </si>
  <si>
    <t>Spezifische Aspekte der Umwelt- und Regionalökonomie</t>
  </si>
  <si>
    <t>VW-VWI-SP40</t>
  </si>
  <si>
    <t>VW-VWI-SP41</t>
  </si>
  <si>
    <t>VW-VWI-SP42</t>
  </si>
  <si>
    <t>Grundlagen Verkehrsökonometrie und -statistik</t>
  </si>
  <si>
    <t>Computergestützte Statistik</t>
  </si>
  <si>
    <t>Spezifische Aspekte der Verkehrsökonometrie und ‑statistik</t>
  </si>
  <si>
    <t>VW-VWI-SP50</t>
  </si>
  <si>
    <t>VW-VWI-SP51</t>
  </si>
  <si>
    <t>VW-VWI-SP52</t>
  </si>
  <si>
    <t>Data Analytics – Fundamentals</t>
  </si>
  <si>
    <t>Data Analytics – Unsupervised Learning</t>
  </si>
  <si>
    <t>Data Analytics – Specific Aspects</t>
  </si>
  <si>
    <t>VW-VWI-FS11</t>
  </si>
  <si>
    <t>VW-VWI-FS12</t>
  </si>
  <si>
    <t>VW-VWI-FS13</t>
  </si>
  <si>
    <t>VW-VWI-FS14</t>
  </si>
  <si>
    <t>VW-VWI-FS15</t>
  </si>
  <si>
    <t>VW-VWI-FS16</t>
  </si>
  <si>
    <t>VW-VWI-FS17</t>
  </si>
  <si>
    <t>VW-VWI-FS18</t>
  </si>
  <si>
    <t>VW-VWI-FS31</t>
  </si>
  <si>
    <t>VW-VWI-FS32</t>
  </si>
  <si>
    <t>VW-VWI-FS33</t>
  </si>
  <si>
    <t>VW-VWI-FS34</t>
  </si>
  <si>
    <t>VW-VWI-FS35</t>
  </si>
  <si>
    <t>VW-VWI-FS36</t>
  </si>
  <si>
    <t>VW-VWI-FS37</t>
  </si>
  <si>
    <t>VW-VWI-FS38</t>
  </si>
  <si>
    <t>VW-VWI-FS39</t>
  </si>
  <si>
    <t>VW-VWI-FS40</t>
  </si>
  <si>
    <t>VW-VWI-FS41</t>
  </si>
  <si>
    <t>VW-VWI-FS42</t>
  </si>
  <si>
    <t>VW-VWI-FS43</t>
  </si>
  <si>
    <t>VW-VWI-FS44</t>
  </si>
  <si>
    <t>VW-VWI-FS45</t>
  </si>
  <si>
    <t>VW-VWI-FS46</t>
  </si>
  <si>
    <t>VW-VWI-FS47</t>
  </si>
  <si>
    <t>VW-VWI-FS48</t>
  </si>
  <si>
    <t>VW-VWI-FS49</t>
  </si>
  <si>
    <t>VW-VWI-FS51</t>
  </si>
  <si>
    <t>VW-VWI-FS52</t>
  </si>
  <si>
    <t>VW-VWI-FS61</t>
  </si>
  <si>
    <t>VW-VWI-FS62</t>
  </si>
  <si>
    <t>VW-VWI-FS71</t>
  </si>
  <si>
    <t>VW-VWI-FS72</t>
  </si>
  <si>
    <t>VW-VWI-FS81</t>
  </si>
  <si>
    <t>VW-VWI-FS82</t>
  </si>
  <si>
    <t>VW-VWI-FS86</t>
  </si>
  <si>
    <t>VW-VWI-FS87</t>
  </si>
  <si>
    <t>VW-VWI-FS91</t>
  </si>
  <si>
    <t>VW-VWI-FS92</t>
  </si>
  <si>
    <t>VW-VWI-FS96</t>
  </si>
  <si>
    <t>VW-VWI-FS97</t>
  </si>
  <si>
    <t>Englisch B2</t>
  </si>
  <si>
    <t>Englisch B2+ – Akademische Sprachkompetenzen</t>
  </si>
  <si>
    <t>Englisch B2+ – Berufliche Sprachkompetenzen</t>
  </si>
  <si>
    <t>Englisch C1 – Akademische Sprachkompetenzen</t>
  </si>
  <si>
    <t>Englisch C1 – Berufliche Sprachkompetenzen</t>
  </si>
  <si>
    <t>Englisch C1 – Berufliche Mobilität</t>
  </si>
  <si>
    <t>Englisch C1 – Akademisches Schreiben</t>
  </si>
  <si>
    <t>Englisch C1 – Mündliche Kommunikation</t>
  </si>
  <si>
    <t>Französisch A1/A2</t>
  </si>
  <si>
    <t>Französisch A2/A2+</t>
  </si>
  <si>
    <t>Französisch B1</t>
  </si>
  <si>
    <t>Französisch B1+</t>
  </si>
  <si>
    <t>Französisch B1+ - Berufliche Mobilität</t>
  </si>
  <si>
    <t>Französisch B1+ - Mündliche Kommunikation</t>
  </si>
  <si>
    <t>Französisch B2</t>
  </si>
  <si>
    <t>Französisch B2 – Kultur-, Gesellschafts- und Regionalstudien</t>
  </si>
  <si>
    <t>Französisch B2 – Mündliche Kommunikation</t>
  </si>
  <si>
    <t>Französisch B2+ – Akademische Sprachkompetenzen 1</t>
  </si>
  <si>
    <t>Spanisch A1/A2</t>
  </si>
  <si>
    <t>Spanisch A2/A2+</t>
  </si>
  <si>
    <t>Spanisch B1</t>
  </si>
  <si>
    <t>Spanisch B1+</t>
  </si>
  <si>
    <t>Spanisch B1+ – Berufliche Mobilität</t>
  </si>
  <si>
    <t>Spanisch B1+ – Mündliche Kommunikation</t>
  </si>
  <si>
    <t>Spanisch B2</t>
  </si>
  <si>
    <t>Spanisch B2 – Mündliche Kommunikation</t>
  </si>
  <si>
    <t>Spanisch B2+ – Grundlagen Akademische Sprachkompetenzen</t>
  </si>
  <si>
    <t>Portugiesisch A1/A1+</t>
  </si>
  <si>
    <t>Portugiesisch A2/A2+</t>
  </si>
  <si>
    <t>Italienisch A1/A1+</t>
  </si>
  <si>
    <t>Italienisch A2/A2+</t>
  </si>
  <si>
    <t>Russisch A1/A1+</t>
  </si>
  <si>
    <t>Russisch A2</t>
  </si>
  <si>
    <t>Tschechisch A1/A1+</t>
  </si>
  <si>
    <t>Tschechisch A2</t>
  </si>
  <si>
    <t>Polnisch A1/A1+</t>
  </si>
  <si>
    <t>Polnisch A2</t>
  </si>
  <si>
    <t>Schwedisch A1/A1+</t>
  </si>
  <si>
    <t>Schwedisch A2/A2+</t>
  </si>
  <si>
    <t>Finnisch A1/A1+</t>
  </si>
  <si>
    <t>Finnisch A2</t>
  </si>
  <si>
    <t>VW-VWI-PRAKT</t>
  </si>
  <si>
    <t>Berufspraxis in der Verkehrswirtschaft</t>
  </si>
  <si>
    <t>VW-VWI-VIW10</t>
  </si>
  <si>
    <t>VW-VWI-VIW11a</t>
  </si>
  <si>
    <t>VW-VWI-VIW12a</t>
  </si>
  <si>
    <t>VW-VWI-VIW13</t>
  </si>
  <si>
    <t>VW-VWI-VIW14a</t>
  </si>
  <si>
    <t>VW-VWI-VIW15</t>
  </si>
  <si>
    <t>VW-VWI-VIW16</t>
  </si>
  <si>
    <t>VW-VWI-VIW17</t>
  </si>
  <si>
    <t>VW-VWI-VIW18</t>
  </si>
  <si>
    <t>VW-VWI-VIW19</t>
  </si>
  <si>
    <t>Datenanalyse und -verarbeitung im Verkehrswesen</t>
  </si>
  <si>
    <t>Verkehrssystemtheorie und Modellbildung</t>
  </si>
  <si>
    <t>Mobilitätssystemplanung und Verkehrspsychologie</t>
  </si>
  <si>
    <t>Elektrotechnische Grundlagen im Verkehrswesen</t>
  </si>
  <si>
    <t>Schienenverkehrsanlagen</t>
  </si>
  <si>
    <t>Grundlagen Eisenbahnverkehr und ÖPNV</t>
  </si>
  <si>
    <t>Grundlagen der Informations- und Kommunikationstechnik</t>
  </si>
  <si>
    <t>VW-VWI-BWL21</t>
  </si>
  <si>
    <t>VW-VWI-BWL22a</t>
  </si>
  <si>
    <t>VW-VWI-BWL23</t>
  </si>
  <si>
    <t>VW-VWI-BWL24</t>
  </si>
  <si>
    <t>VW-VWI-BWL25</t>
  </si>
  <si>
    <t>VW-VWI-BWL26</t>
  </si>
  <si>
    <t>VW-VWI-BWL27</t>
  </si>
  <si>
    <t>VW-VWI-BWL28</t>
  </si>
  <si>
    <t>VW-VWI-BWL29</t>
  </si>
  <si>
    <t>VW-VWI-BWL30</t>
  </si>
  <si>
    <t>VW-VWI-BWL31</t>
  </si>
  <si>
    <t>VW-VWI-BWL32a</t>
  </si>
  <si>
    <t>VW-VWI-BWL33</t>
  </si>
  <si>
    <t>VW-VWI-BWL34</t>
  </si>
  <si>
    <t>VW-VWI-BWL35</t>
  </si>
  <si>
    <t>VW-VWI-BWL36</t>
  </si>
  <si>
    <t>VW-VWI-BWL37</t>
  </si>
  <si>
    <t>VW-VWI-BWL38</t>
  </si>
  <si>
    <t>VW-VWI-BWL39</t>
  </si>
  <si>
    <t>VW-VWI-BWL40</t>
  </si>
  <si>
    <t>VW-VWI-BWL41a</t>
  </si>
  <si>
    <t>Kostenorientierte Entscheidungen</t>
  </si>
  <si>
    <t>Innovation and Product Management</t>
  </si>
  <si>
    <t>Ertragsteuern</t>
  </si>
  <si>
    <t>Internationale Rechnungslegung</t>
  </si>
  <si>
    <t>Konzernrechnungslegung</t>
  </si>
  <si>
    <t>Operatives Produktionsmanagement</t>
  </si>
  <si>
    <t>Strategisches Produktionsmanagement</t>
  </si>
  <si>
    <t>Marketing Mix</t>
  </si>
  <si>
    <t>Grundlagen des Personalmanagements</t>
  </si>
  <si>
    <t>Distributionslogistik</t>
  </si>
  <si>
    <t>Produktionslogistik</t>
  </si>
  <si>
    <t>Betriebswirtschaftliche Entscheidungslehre</t>
  </si>
  <si>
    <t>Einführung in die Energiewirtschaft</t>
  </si>
  <si>
    <t>Fallstudien in Energie und Umwelt</t>
  </si>
  <si>
    <t>Aktuelle Themen der TU Umwelt Initiative</t>
  </si>
  <si>
    <t>Corporate Social Responsibility</t>
  </si>
  <si>
    <t>Nachhaltigkeitsmanagement in der Praxis</t>
  </si>
  <si>
    <t>Stakeholdermanagement</t>
  </si>
  <si>
    <t>Value Chain Management</t>
  </si>
  <si>
    <t>Unternehmerisches Handeln</t>
  </si>
  <si>
    <t>Erneuerbare Energien – Technologie und Potentiale</t>
  </si>
  <si>
    <t>VW-VWI-VWL51</t>
  </si>
  <si>
    <t>VW-VWI-VWL52</t>
  </si>
  <si>
    <t>VW-VWI-VWL53</t>
  </si>
  <si>
    <t>VW-VWI-VWL54</t>
  </si>
  <si>
    <t>VW-VWI-VWL56</t>
  </si>
  <si>
    <t>VW-VWI-VWL57</t>
  </si>
  <si>
    <t>VW-VWI-VWL58a</t>
  </si>
  <si>
    <t>VW-VWI-VWL59</t>
  </si>
  <si>
    <t>VW-VWI-VWL60</t>
  </si>
  <si>
    <t>VW-VWI-VWL61</t>
  </si>
  <si>
    <t>VW-VWI-VWL62</t>
  </si>
  <si>
    <t>VW-VWI-WIF71</t>
  </si>
  <si>
    <t>VW-VWI-WIF72a</t>
  </si>
  <si>
    <t>VW-VWI-WIF73</t>
  </si>
  <si>
    <t>VW-VWI-WIF74</t>
  </si>
  <si>
    <t>VW-VWI-WIF75</t>
  </si>
  <si>
    <t>Geld und Währung</t>
  </si>
  <si>
    <t>Geldpolitik</t>
  </si>
  <si>
    <t>Introduction to Economic Growth</t>
  </si>
  <si>
    <t>Ökonomische Ungleichheit</t>
  </si>
  <si>
    <t>Ökonometrie – Grundlagen</t>
  </si>
  <si>
    <t>Ökonometrie – Vertiefung</t>
  </si>
  <si>
    <t>Implikationen der demographischen Entwicklung</t>
  </si>
  <si>
    <t>Öffentliche Einnahmen, insbesondere Steuern</t>
  </si>
  <si>
    <t>Ökonomische Theorie der Politik</t>
  </si>
  <si>
    <t>Rechtfertigung der Staatstätigkeit</t>
  </si>
  <si>
    <t>International Trade: Theory and Policy</t>
  </si>
  <si>
    <t>Einführung in die Wirtschaftsinformatik</t>
  </si>
  <si>
    <t>Business Process Management</t>
  </si>
  <si>
    <t>Informationssystementwicklung</t>
  </si>
  <si>
    <t>Grundlagen Betrieblicher Anwendungssysteme</t>
  </si>
  <si>
    <t>Informationsmanagement und E-Government</t>
  </si>
  <si>
    <t>(Zusatzmodule)</t>
  </si>
  <si>
    <t>strukturelle Anrechnung als Modul Verkehrwirtschaft ("Kernmodul")</t>
  </si>
  <si>
    <t>strukturelle Anrechnung als Wahlpflichtmodul</t>
  </si>
  <si>
    <t>VW-VWI-PF07</t>
  </si>
  <si>
    <t>VW-VWI-PF08</t>
  </si>
  <si>
    <t>VW-VWI-PF09</t>
  </si>
  <si>
    <t>VW-VWI-PF10</t>
  </si>
  <si>
    <t>Grundlagen Verkehrswissenschaften</t>
  </si>
  <si>
    <t>Umweltwirkungen von Verkehr</t>
  </si>
  <si>
    <t>Grundlagen Verkehrssystemtheorie</t>
  </si>
  <si>
    <t>Grundlagen Volkswirtschaftslehre</t>
  </si>
  <si>
    <t>(siehe VW-VWI-VIW12a)</t>
  </si>
  <si>
    <t>(siehe VW-VWI-VIW11a)</t>
  </si>
  <si>
    <t>(siehe VW-VWI-BWL20)</t>
  </si>
  <si>
    <t>(siehe VW-VWI-VWL50)</t>
  </si>
  <si>
    <r>
      <t xml:space="preserve">von </t>
    </r>
    <r>
      <rPr>
        <b/>
        <sz val="10"/>
        <color theme="1"/>
        <rFont val="Open Sans"/>
        <family val="2"/>
      </rPr>
      <t>95</t>
    </r>
  </si>
  <si>
    <r>
      <t>von</t>
    </r>
    <r>
      <rPr>
        <b/>
        <sz val="10"/>
        <color theme="1"/>
        <rFont val="Open Sans"/>
        <family val="2"/>
      </rPr>
      <t xml:space="preserve"> 5</t>
    </r>
  </si>
  <si>
    <t>Sprache1</t>
  </si>
  <si>
    <t>Englisch C1 für Verkehrswissenschaften</t>
  </si>
  <si>
    <t>Französisch B1.2</t>
  </si>
  <si>
    <t>Französisch B2.2 Akademische Sprachkompetenzen</t>
  </si>
  <si>
    <t>Spanisch B1.2</t>
  </si>
  <si>
    <t>Spanisch B2 Grundlagen Akademische Sprachkompetenzen</t>
  </si>
  <si>
    <t>Data Analytics Fundamentals</t>
  </si>
  <si>
    <t>Data Analytics Unsupervised Learning</t>
  </si>
  <si>
    <t>Seminar</t>
  </si>
  <si>
    <t>Spezifische Aspekte der Verkehrsökonometrie und -statistik</t>
  </si>
  <si>
    <t>Data Analytics Specific Aspects</t>
  </si>
  <si>
    <t>Wahlpflicht gesamt</t>
  </si>
  <si>
    <t>belegte Leistungspunkte der Pflichtmodule</t>
  </si>
  <si>
    <t>belegtes Sprachmodul</t>
  </si>
  <si>
    <t>belegte Module Verkehrswirtschaft</t>
  </si>
  <si>
    <r>
      <t xml:space="preserve">von </t>
    </r>
    <r>
      <rPr>
        <b/>
        <sz val="10"/>
        <color theme="1"/>
        <rFont val="Open Sans"/>
        <family val="2"/>
      </rPr>
      <t>20</t>
    </r>
  </si>
  <si>
    <t>belegtes Seminarmodul</t>
  </si>
  <si>
    <t>belegte weitere Wahlpflichtmodule</t>
  </si>
  <si>
    <r>
      <t xml:space="preserve">von </t>
    </r>
    <r>
      <rPr>
        <b/>
        <sz val="10"/>
        <color theme="1"/>
        <rFont val="Open Sans"/>
        <family val="2"/>
      </rPr>
      <t>40</t>
    </r>
  </si>
  <si>
    <t>Sprache2</t>
  </si>
  <si>
    <t>Anrechnung</t>
  </si>
  <si>
    <t>Englisch C1 Akademisches Schreiben</t>
  </si>
  <si>
    <t>Englisch C1 Berufliche Sprachkompetenzen</t>
  </si>
  <si>
    <t>Englisch C1 Berufliche Mobilität</t>
  </si>
  <si>
    <t>Englisch C1 Mündliche Kommunikation</t>
  </si>
  <si>
    <t>Französisch A1</t>
  </si>
  <si>
    <t>Französisch A2</t>
  </si>
  <si>
    <t>Französisch B1.2 Berufliche Mobilität</t>
  </si>
  <si>
    <t>Französisch B1.2 Mündliche Kommunikation</t>
  </si>
  <si>
    <t>Französisch B2 Kultur-, Gesellschafts- und Regionalstudien</t>
  </si>
  <si>
    <t>Französisch B2 Mündliche Kommunikation</t>
  </si>
  <si>
    <t>Spanisch A1</t>
  </si>
  <si>
    <t>Spanisch A2</t>
  </si>
  <si>
    <t>Spanisch B1.2 Berufliche Mobilität</t>
  </si>
  <si>
    <t>Spanisch B1.2 Mündliche Kommunikation</t>
  </si>
  <si>
    <t>Spanisch B2 Mündliche Kommunikation</t>
  </si>
  <si>
    <t>Portugiesisch A1</t>
  </si>
  <si>
    <t>Portugiesisch A2</t>
  </si>
  <si>
    <t>Italienisch A1</t>
  </si>
  <si>
    <t>Italienisch A2</t>
  </si>
  <si>
    <t>Russisch A1</t>
  </si>
  <si>
    <t>Tschechisch A1</t>
  </si>
  <si>
    <t>Polnisch A1</t>
  </si>
  <si>
    <t>Schwedisch A1</t>
  </si>
  <si>
    <t>Schwedisch A2</t>
  </si>
  <si>
    <t>Finnisch A1</t>
  </si>
  <si>
    <t>(siehe VW-VWI-PF08)</t>
  </si>
  <si>
    <t>VW-VWI-BWL22</t>
  </si>
  <si>
    <t>Innovations- und Produktmanagement</t>
  </si>
  <si>
    <t>VW-VWI-BWL41</t>
  </si>
  <si>
    <t>Organisationsmanagement</t>
  </si>
  <si>
    <t>VW-VWI-VWL55</t>
  </si>
  <si>
    <t>Introduction to Environmental Economics</t>
  </si>
  <si>
    <t>VW-VWI-MOVE30</t>
  </si>
  <si>
    <t>Grundlagen Elektrotechnik im Verkehrswesen</t>
  </si>
  <si>
    <t>VW-VWI-MOVE22</t>
  </si>
  <si>
    <t>Bahn- und ÖPNV-Anlagen</t>
  </si>
  <si>
    <t>VW-VWI-MOVE20</t>
  </si>
  <si>
    <t>Betrieb von Bahnsystemen</t>
  </si>
  <si>
    <t>VW-VWI-MOVE40</t>
  </si>
  <si>
    <t>Grundlagen des Flugbetriebs</t>
  </si>
  <si>
    <t>VW-VWI-VWL58</t>
  </si>
  <si>
    <t>Demographischer Wandel und seine Folgen</t>
  </si>
  <si>
    <t>VW-VWI-BWL32</t>
  </si>
  <si>
    <t>VW-VWI-BWL62</t>
  </si>
  <si>
    <t>International Trade Theory and Policy</t>
  </si>
  <si>
    <t>(siehe VW-VWI-PF10)</t>
  </si>
  <si>
    <t>Aktuelle Themen der TU Umweltinitiative</t>
  </si>
  <si>
    <t>Erneuerbare Energien Technologie und Potentiale</t>
  </si>
  <si>
    <t>(siehe VW-VWI-PF15)</t>
  </si>
  <si>
    <t>VW-VWI-BWL20</t>
  </si>
  <si>
    <t>VW-VWI-VWL50</t>
  </si>
  <si>
    <t>Ökonometrie Grundlagen</t>
  </si>
  <si>
    <t>Ökonometrie Vertiefung</t>
  </si>
  <si>
    <t>(siehe unter VW-VWI-VWL58)</t>
  </si>
  <si>
    <t>VW-VWI-WIF72</t>
  </si>
  <si>
    <t>Zw.-Summen:</t>
  </si>
  <si>
    <t>Sprache1:</t>
  </si>
  <si>
    <t>Übertrag Sprache1-2:</t>
  </si>
  <si>
    <t>Sprache 2:</t>
  </si>
  <si>
    <t>zu viel:</t>
  </si>
  <si>
    <t>Kern: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</si>
</sst>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Aptos Narrow"/>
      <family val="2"/>
      <scheme val="minor"/>
    </font>
    <font>
      <b/>
      <sz val="20"/>
      <color theme="1"/>
      <name val="Open Sans"/>
      <family val="2"/>
    </font>
    <font>
      <b/>
      <sz val="14"/>
      <color theme="1"/>
      <name val="Open Sans"/>
      <family val="2"/>
    </font>
    <font>
      <sz val="10"/>
      <color theme="1"/>
      <name val="Open Sans"/>
      <family val="2"/>
    </font>
    <font>
      <b/>
      <sz val="12"/>
      <color theme="1"/>
      <name val="Open Sans"/>
      <family val="2"/>
    </font>
    <font>
      <b/>
      <sz val="10"/>
      <color theme="1"/>
      <name val="Open Sans"/>
      <family val="2"/>
    </font>
    <font>
      <b/>
      <sz val="18"/>
      <color theme="1"/>
      <name val="Open Sans"/>
      <family val="2"/>
    </font>
    <font>
      <sz val="11"/>
      <color theme="1"/>
      <name val="Open Sans"/>
      <family val="2"/>
    </font>
    <font>
      <sz val="11"/>
      <color rgb="FF9C6500"/>
      <name val="Aptos Narrow"/>
      <family val="2"/>
      <scheme val="minor"/>
    </font>
    <font>
      <i/>
      <sz val="10"/>
      <color theme="1"/>
      <name val="Open Sans"/>
      <family val="2"/>
    </font>
    <font>
      <sz val="8"/>
      <name val="Aptos Narrow"/>
      <family val="2"/>
      <scheme val="minor"/>
    </font>
    <font>
      <b/>
      <sz val="10"/>
      <color rgb="FFFF0000"/>
      <name val="Open Sans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EB9C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8" fillId="7" borderId="0" applyNumberFormat="0" applyBorder="0" applyAlignment="0" applyProtection="0"/>
  </cellStyleXfs>
  <cellXfs count="6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wrapText="1"/>
    </xf>
    <xf numFmtId="0" fontId="5" fillId="0" borderId="9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vertical="center" wrapText="1"/>
    </xf>
    <xf numFmtId="164" fontId="4" fillId="2" borderId="9" xfId="0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164" fontId="4" fillId="0" borderId="9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9" fillId="0" borderId="9" xfId="0" applyFont="1" applyBorder="1" applyAlignment="1">
      <alignment vertical="center" wrapText="1"/>
    </xf>
    <xf numFmtId="0" fontId="3" fillId="4" borderId="0" xfId="0" applyFont="1" applyFill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7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164" fontId="4" fillId="2" borderId="14" xfId="0" applyNumberFormat="1" applyFont="1" applyFill="1" applyBorder="1" applyAlignment="1">
      <alignment horizontal="center" vertical="center" wrapText="1"/>
    </xf>
    <xf numFmtId="164" fontId="4" fillId="2" borderId="15" xfId="0" applyNumberFormat="1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3" borderId="9" xfId="0" applyFont="1" applyFill="1" applyBorder="1" applyAlignment="1">
      <alignment vertical="center"/>
    </xf>
    <xf numFmtId="0" fontId="3" fillId="3" borderId="9" xfId="0" applyFont="1" applyFill="1" applyBorder="1" applyAlignment="1">
      <alignment vertical="center" wrapText="1"/>
    </xf>
    <xf numFmtId="0" fontId="3" fillId="3" borderId="14" xfId="0" applyFont="1" applyFill="1" applyBorder="1" applyAlignment="1">
      <alignment horizontal="left" vertical="center"/>
    </xf>
    <xf numFmtId="0" fontId="3" fillId="3" borderId="14" xfId="0" applyFont="1" applyFill="1" applyBorder="1" applyAlignment="1">
      <alignment horizontal="left" vertical="center" wrapText="1"/>
    </xf>
    <xf numFmtId="0" fontId="3" fillId="3" borderId="15" xfId="0" applyFont="1" applyFill="1" applyBorder="1" applyAlignment="1">
      <alignment horizontal="left" vertical="center"/>
    </xf>
    <xf numFmtId="0" fontId="3" fillId="3" borderId="15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right" vertical="center"/>
    </xf>
    <xf numFmtId="0" fontId="3" fillId="3" borderId="15" xfId="0" applyFont="1" applyFill="1" applyBorder="1" applyAlignment="1">
      <alignment horizontal="right" vertical="center"/>
    </xf>
    <xf numFmtId="164" fontId="4" fillId="3" borderId="9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vertical="center"/>
    </xf>
    <xf numFmtId="0" fontId="3" fillId="4" borderId="9" xfId="0" applyFont="1" applyFill="1" applyBorder="1" applyAlignment="1">
      <alignment vertical="center" wrapText="1"/>
    </xf>
    <xf numFmtId="164" fontId="4" fillId="4" borderId="9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1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</cellXfs>
  <cellStyles count="2">
    <cellStyle name="Neutral 2" xfId="1" xr:uid="{CB4BFDC2-5ACF-432C-A41D-2501CF4D3DFF}"/>
    <cellStyle name="Standard" xfId="0" builtinId="0"/>
  </cellStyles>
  <dxfs count="6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79998168889431442"/>
        </patternFill>
      </fill>
    </dxf>
    <dxf>
      <font>
        <color rgb="FF008000"/>
      </font>
      <fill>
        <patternFill>
          <bgColor rgb="FF99FF9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99FF99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Benutzerdefiniert 1">
      <a:dk1>
        <a:srgbClr val="000000"/>
      </a:dk1>
      <a:lt1>
        <a:srgbClr val="FFFFFF"/>
      </a:lt1>
      <a:dk2>
        <a:srgbClr val="7F7F7F"/>
      </a:dk2>
      <a:lt2>
        <a:srgbClr val="73829A"/>
      </a:lt2>
      <a:accent1>
        <a:srgbClr val="1F3855"/>
      </a:accent1>
      <a:accent2>
        <a:srgbClr val="D1333D"/>
      </a:accent2>
      <a:accent3>
        <a:srgbClr val="00CCFF"/>
      </a:accent3>
      <a:accent4>
        <a:srgbClr val="FF9900"/>
      </a:accent4>
      <a:accent5>
        <a:srgbClr val="9900FF"/>
      </a:accent5>
      <a:accent6>
        <a:srgbClr val="0000FF"/>
      </a:accent6>
      <a:hlink>
        <a:srgbClr val="009999"/>
      </a:hlink>
      <a:folHlink>
        <a:srgbClr val="99CC0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FCA50-A20B-4A1E-8C92-C3F35F86694F}">
  <sheetPr>
    <pageSetUpPr fitToPage="1"/>
  </sheetPr>
  <dimension ref="A1:BF150"/>
  <sheetViews>
    <sheetView tabSelected="1" zoomScaleNormal="100" workbookViewId="0">
      <pane ySplit="12" topLeftCell="A13" activePane="bottomLeft" state="frozen"/>
      <selection pane="bottomLeft" activeCell="D13" sqref="D13"/>
    </sheetView>
  </sheetViews>
  <sheetFormatPr baseColWidth="10" defaultColWidth="11.42578125" defaultRowHeight="18" x14ac:dyDescent="0.3"/>
  <cols>
    <col min="1" max="1" width="3.85546875" style="2" customWidth="1"/>
    <col min="2" max="2" width="15" style="1" customWidth="1"/>
    <col min="3" max="3" width="45.42578125" style="3" customWidth="1"/>
    <col min="4" max="4" width="13.140625" style="4" customWidth="1"/>
    <col min="5" max="5" width="12.7109375" style="1" customWidth="1"/>
    <col min="6" max="7" width="2.7109375" style="1" customWidth="1"/>
    <col min="8" max="8" width="16.28515625" style="1" customWidth="1"/>
    <col min="9" max="9" width="45.42578125" style="3" customWidth="1"/>
    <col min="10" max="10" width="13.140625" style="4" customWidth="1"/>
    <col min="11" max="11" width="12.7109375" style="1" customWidth="1"/>
    <col min="12" max="12" width="11.42578125" style="2"/>
    <col min="13" max="18" width="3.28515625" style="2" hidden="1" customWidth="1"/>
    <col min="19" max="19" width="19.7109375" style="2" hidden="1" customWidth="1"/>
    <col min="20" max="16384" width="11.42578125" style="2"/>
  </cols>
  <sheetData>
    <row r="1" spans="1:22" ht="64.5" customHeight="1" x14ac:dyDescent="0.55000000000000004">
      <c r="A1" s="32" t="s">
        <v>19</v>
      </c>
      <c r="B1" s="32"/>
      <c r="C1" s="32"/>
      <c r="D1" s="32"/>
      <c r="E1" s="32"/>
      <c r="F1" s="32"/>
      <c r="G1" s="32"/>
      <c r="H1" s="32"/>
      <c r="I1" s="32"/>
      <c r="J1" s="32"/>
    </row>
    <row r="2" spans="1:22" ht="21" x14ac:dyDescent="0.3">
      <c r="B2" s="5"/>
      <c r="T2" s="33" t="s">
        <v>0</v>
      </c>
      <c r="U2" s="33"/>
      <c r="V2" s="33"/>
    </row>
    <row r="3" spans="1:22" ht="18.75" thickBot="1" x14ac:dyDescent="0.35">
      <c r="C3" s="3" t="s">
        <v>289</v>
      </c>
      <c r="E3" s="1" t="s">
        <v>290</v>
      </c>
      <c r="I3" s="1" t="s">
        <v>291</v>
      </c>
      <c r="K3" s="6" t="s">
        <v>20</v>
      </c>
      <c r="T3" s="34"/>
      <c r="U3" s="34"/>
      <c r="V3" s="34"/>
    </row>
    <row r="4" spans="1:22" ht="28.5" customHeight="1" thickBot="1" x14ac:dyDescent="0.35">
      <c r="C4" s="7">
        <f>SUMIFS(K13:K150,J13:J150,"&lt;=4",M13:M150,"x")</f>
        <v>0</v>
      </c>
      <c r="E4" s="35">
        <f>IF(S14&gt;=5,5,S14)</f>
        <v>0</v>
      </c>
      <c r="F4" s="36"/>
      <c r="G4" s="37"/>
      <c r="I4" s="7">
        <f>IF(S24&gt;20,20,S24)</f>
        <v>0</v>
      </c>
      <c r="T4" s="38" t="s">
        <v>1</v>
      </c>
      <c r="U4" s="38"/>
      <c r="V4" s="38"/>
    </row>
    <row r="5" spans="1:22" ht="14.25" customHeight="1" x14ac:dyDescent="0.3">
      <c r="C5" s="8" t="s">
        <v>275</v>
      </c>
      <c r="E5" s="9"/>
      <c r="F5" s="9"/>
      <c r="G5" s="10" t="s">
        <v>276</v>
      </c>
      <c r="I5" s="8" t="s">
        <v>292</v>
      </c>
      <c r="T5" s="26" t="s">
        <v>21</v>
      </c>
      <c r="U5" s="26"/>
      <c r="V5" s="26"/>
    </row>
    <row r="6" spans="1:22" ht="14.25" customHeight="1" x14ac:dyDescent="0.3">
      <c r="C6" s="8"/>
      <c r="E6" s="9"/>
      <c r="F6" s="9"/>
      <c r="G6" s="10"/>
      <c r="I6" s="8"/>
      <c r="T6" s="26"/>
      <c r="U6" s="26"/>
      <c r="V6" s="26"/>
    </row>
    <row r="7" spans="1:22" ht="18.75" thickBot="1" x14ac:dyDescent="0.35">
      <c r="E7" s="1" t="s">
        <v>293</v>
      </c>
      <c r="I7" s="1" t="s">
        <v>294</v>
      </c>
      <c r="T7" s="29" t="s">
        <v>3</v>
      </c>
      <c r="U7" s="30"/>
      <c r="V7" s="31"/>
    </row>
    <row r="8" spans="1:22" ht="28.5" customHeight="1" thickBot="1" x14ac:dyDescent="0.35">
      <c r="C8" s="59" t="str">
        <f>IF(S21&gt;0,"Es können nicht alle Sprachmodule berücksichtigt werden.","")</f>
        <v/>
      </c>
      <c r="E8" s="35">
        <f>SUMIFS(K13:K150,J13:J150,"&lt;=4",P13:P150,"x")</f>
        <v>0</v>
      </c>
      <c r="F8" s="36"/>
      <c r="G8" s="37"/>
      <c r="I8" s="7">
        <f>SUMIFS(K13:K150,J13:J150,"&lt;=4",R13:R150,"x")-I4-S21</f>
        <v>0</v>
      </c>
      <c r="T8" s="56"/>
      <c r="U8" s="56"/>
      <c r="V8" s="56"/>
    </row>
    <row r="9" spans="1:22" ht="14.25" customHeight="1" x14ac:dyDescent="0.3">
      <c r="C9" s="8"/>
      <c r="E9" s="9"/>
      <c r="F9" s="9"/>
      <c r="G9" s="10" t="s">
        <v>276</v>
      </c>
      <c r="I9" s="8" t="s">
        <v>295</v>
      </c>
      <c r="T9" s="56"/>
      <c r="U9" s="56"/>
      <c r="V9" s="56"/>
    </row>
    <row r="10" spans="1:22" x14ac:dyDescent="0.3">
      <c r="M10" s="2" t="s">
        <v>2</v>
      </c>
      <c r="T10" s="56"/>
      <c r="U10" s="56"/>
      <c r="V10" s="56"/>
    </row>
    <row r="11" spans="1:22" x14ac:dyDescent="0.3">
      <c r="B11" s="27" t="s">
        <v>22</v>
      </c>
      <c r="C11" s="27"/>
      <c r="D11" s="27"/>
      <c r="E11" s="27"/>
      <c r="H11" s="28" t="s">
        <v>23</v>
      </c>
      <c r="I11" s="28"/>
      <c r="J11" s="28"/>
      <c r="K11" s="28"/>
      <c r="M11" s="2" t="s">
        <v>24</v>
      </c>
      <c r="N11" s="2" t="s">
        <v>277</v>
      </c>
      <c r="O11" s="2" t="s">
        <v>25</v>
      </c>
      <c r="P11" s="2" t="s">
        <v>285</v>
      </c>
      <c r="Q11" s="2" t="s">
        <v>296</v>
      </c>
      <c r="R11" s="2" t="s">
        <v>288</v>
      </c>
    </row>
    <row r="12" spans="1:22" s="11" customFormat="1" ht="30" x14ac:dyDescent="0.3">
      <c r="B12" s="12" t="s">
        <v>4</v>
      </c>
      <c r="C12" s="12" t="s">
        <v>5</v>
      </c>
      <c r="D12" s="13" t="s">
        <v>6</v>
      </c>
      <c r="E12" s="12" t="s">
        <v>7</v>
      </c>
      <c r="F12" s="14"/>
      <c r="G12" s="15"/>
      <c r="H12" s="12" t="s">
        <v>4</v>
      </c>
      <c r="I12" s="12" t="s">
        <v>5</v>
      </c>
      <c r="J12" s="13" t="s">
        <v>6</v>
      </c>
      <c r="K12" s="12" t="s">
        <v>7</v>
      </c>
      <c r="S12" s="57" t="s">
        <v>353</v>
      </c>
    </row>
    <row r="13" spans="1:22" ht="30" x14ac:dyDescent="0.3">
      <c r="B13" s="43" t="s">
        <v>26</v>
      </c>
      <c r="C13" s="44" t="s">
        <v>44</v>
      </c>
      <c r="D13" s="18"/>
      <c r="E13" s="43">
        <v>5</v>
      </c>
      <c r="F13" s="19"/>
      <c r="G13" s="20"/>
      <c r="H13" s="43" t="s">
        <v>26</v>
      </c>
      <c r="I13" s="44" t="s">
        <v>44</v>
      </c>
      <c r="J13" s="51" t="str">
        <f>IF(AND(D13&gt;=1,D13&lt;=4),D13,"")</f>
        <v/>
      </c>
      <c r="K13" s="43">
        <v>5</v>
      </c>
      <c r="M13" s="2" t="s">
        <v>8</v>
      </c>
      <c r="S13" s="58" t="s">
        <v>354</v>
      </c>
    </row>
    <row r="14" spans="1:22" x14ac:dyDescent="0.3">
      <c r="B14" s="43" t="s">
        <v>27</v>
      </c>
      <c r="C14" s="44" t="s">
        <v>45</v>
      </c>
      <c r="D14" s="18"/>
      <c r="E14" s="43">
        <v>5</v>
      </c>
      <c r="F14" s="19"/>
      <c r="G14" s="20"/>
      <c r="H14" s="43" t="s">
        <v>27</v>
      </c>
      <c r="I14" s="44" t="s">
        <v>45</v>
      </c>
      <c r="J14" s="51" t="str">
        <f>IF(AND(D14&gt;=1,D14&lt;=4),D14,"")</f>
        <v/>
      </c>
      <c r="K14" s="43">
        <v>5</v>
      </c>
      <c r="M14" s="2" t="s">
        <v>8</v>
      </c>
      <c r="S14" s="60">
        <f>SUMIFS(K13:K150,J13:J150,"&lt;=4",N13:N150,"x")</f>
        <v>0</v>
      </c>
    </row>
    <row r="15" spans="1:22" x14ac:dyDescent="0.3">
      <c r="B15" s="43" t="s">
        <v>28</v>
      </c>
      <c r="C15" s="44" t="s">
        <v>46</v>
      </c>
      <c r="D15" s="18"/>
      <c r="E15" s="43">
        <v>5</v>
      </c>
      <c r="F15" s="19"/>
      <c r="G15" s="20"/>
      <c r="H15" s="43" t="s">
        <v>28</v>
      </c>
      <c r="I15" s="44" t="s">
        <v>46</v>
      </c>
      <c r="J15" s="51" t="str">
        <f>IF(AND(D15&gt;=1,D15&lt;=4),D15,"")</f>
        <v/>
      </c>
      <c r="K15" s="43">
        <v>5</v>
      </c>
      <c r="M15" s="2" t="s">
        <v>8</v>
      </c>
      <c r="S15" s="60" t="s">
        <v>355</v>
      </c>
    </row>
    <row r="16" spans="1:22" x14ac:dyDescent="0.3">
      <c r="B16" s="43" t="s">
        <v>29</v>
      </c>
      <c r="C16" s="44" t="s">
        <v>47</v>
      </c>
      <c r="D16" s="18"/>
      <c r="E16" s="43">
        <v>5</v>
      </c>
      <c r="F16" s="19"/>
      <c r="G16" s="20"/>
      <c r="H16" s="43" t="s">
        <v>29</v>
      </c>
      <c r="I16" s="44" t="s">
        <v>47</v>
      </c>
      <c r="J16" s="51" t="str">
        <f>IF(AND(D16&gt;=1,D16&lt;=4),D16,"")</f>
        <v/>
      </c>
      <c r="K16" s="43">
        <v>5</v>
      </c>
      <c r="M16" s="2" t="s">
        <v>8</v>
      </c>
      <c r="S16" s="60">
        <f>IF(S14&gt;=5,S14-5,0)</f>
        <v>0</v>
      </c>
    </row>
    <row r="17" spans="2:19" x14ac:dyDescent="0.3">
      <c r="B17" s="43" t="s">
        <v>30</v>
      </c>
      <c r="C17" s="44" t="s">
        <v>48</v>
      </c>
      <c r="D17" s="18"/>
      <c r="E17" s="43">
        <v>5</v>
      </c>
      <c r="F17" s="19"/>
      <c r="G17" s="20"/>
      <c r="H17" s="43" t="s">
        <v>30</v>
      </c>
      <c r="I17" s="44" t="s">
        <v>48</v>
      </c>
      <c r="J17" s="51" t="str">
        <f>IF(AND(D17&gt;=1,D17&lt;=4),D17,"")</f>
        <v/>
      </c>
      <c r="K17" s="43">
        <v>5</v>
      </c>
      <c r="M17" s="2" t="s">
        <v>8</v>
      </c>
      <c r="S17" s="60"/>
    </row>
    <row r="18" spans="2:19" x14ac:dyDescent="0.3">
      <c r="B18" s="43" t="s">
        <v>31</v>
      </c>
      <c r="C18" s="44" t="s">
        <v>49</v>
      </c>
      <c r="D18" s="18"/>
      <c r="E18" s="43">
        <v>5</v>
      </c>
      <c r="F18" s="19"/>
      <c r="G18" s="20"/>
      <c r="H18" s="43" t="s">
        <v>31</v>
      </c>
      <c r="I18" s="44" t="s">
        <v>49</v>
      </c>
      <c r="J18" s="51" t="str">
        <f>IF(AND(D18&gt;=1,D18&lt;=4),D18,"")</f>
        <v/>
      </c>
      <c r="K18" s="43">
        <v>5</v>
      </c>
      <c r="M18" s="2" t="s">
        <v>8</v>
      </c>
      <c r="S18" s="60" t="s">
        <v>356</v>
      </c>
    </row>
    <row r="19" spans="2:19" ht="30" x14ac:dyDescent="0.3">
      <c r="B19" s="16"/>
      <c r="C19" s="25" t="s">
        <v>271</v>
      </c>
      <c r="D19" s="18"/>
      <c r="E19" s="16"/>
      <c r="F19" s="19"/>
      <c r="G19" s="20"/>
      <c r="H19" s="43" t="s">
        <v>264</v>
      </c>
      <c r="I19" s="44" t="s">
        <v>181</v>
      </c>
      <c r="J19" s="51" t="str">
        <f>IF(AND(D98&gt;=1,D98&lt;=4),D98,"")</f>
        <v/>
      </c>
      <c r="K19" s="43">
        <v>5</v>
      </c>
      <c r="M19" s="2" t="s">
        <v>8</v>
      </c>
      <c r="S19" s="60">
        <f>SUMIFS(K13:K150,J13:J150,"&lt;=4",Q13:Q150,"x")-S14+S16</f>
        <v>0</v>
      </c>
    </row>
    <row r="20" spans="2:19" x14ac:dyDescent="0.3">
      <c r="B20" s="16"/>
      <c r="C20" s="25" t="s">
        <v>272</v>
      </c>
      <c r="D20" s="18"/>
      <c r="E20" s="16"/>
      <c r="F20" s="19"/>
      <c r="G20" s="20"/>
      <c r="H20" s="43" t="s">
        <v>266</v>
      </c>
      <c r="I20" s="44" t="s">
        <v>269</v>
      </c>
      <c r="J20" s="51" t="str">
        <f>IF(AND(D97&gt;=1,D97&lt;=4),D97,"")</f>
        <v/>
      </c>
      <c r="K20" s="43">
        <v>5</v>
      </c>
      <c r="M20" s="2" t="s">
        <v>8</v>
      </c>
      <c r="S20" s="60" t="s">
        <v>357</v>
      </c>
    </row>
    <row r="21" spans="2:19" x14ac:dyDescent="0.3">
      <c r="B21" s="43" t="s">
        <v>32</v>
      </c>
      <c r="C21" s="44" t="s">
        <v>50</v>
      </c>
      <c r="D21" s="18"/>
      <c r="E21" s="43">
        <v>5</v>
      </c>
      <c r="F21" s="19"/>
      <c r="G21" s="20"/>
      <c r="H21" s="43" t="s">
        <v>32</v>
      </c>
      <c r="I21" s="44" t="s">
        <v>50</v>
      </c>
      <c r="J21" s="51" t="str">
        <f>IF(AND(D21&gt;=1,D21&lt;=4),D21,"")</f>
        <v/>
      </c>
      <c r="K21" s="43">
        <v>5</v>
      </c>
      <c r="M21" s="2" t="s">
        <v>8</v>
      </c>
      <c r="S21" s="60">
        <f>IF(S19&gt;=10,S19-10,0)</f>
        <v>0</v>
      </c>
    </row>
    <row r="22" spans="2:19" ht="30" x14ac:dyDescent="0.3">
      <c r="B22" s="43" t="s">
        <v>33</v>
      </c>
      <c r="C22" s="44" t="s">
        <v>58</v>
      </c>
      <c r="D22" s="18"/>
      <c r="E22" s="43">
        <v>5</v>
      </c>
      <c r="F22" s="19"/>
      <c r="G22" s="20"/>
      <c r="H22" s="43" t="s">
        <v>33</v>
      </c>
      <c r="I22" s="44" t="s">
        <v>58</v>
      </c>
      <c r="J22" s="51" t="str">
        <f>IF(AND(D22&gt;=1,D22&lt;=4),D22,"")</f>
        <v/>
      </c>
      <c r="K22" s="43">
        <v>5</v>
      </c>
      <c r="M22" s="2" t="s">
        <v>8</v>
      </c>
      <c r="S22" s="58"/>
    </row>
    <row r="23" spans="2:19" x14ac:dyDescent="0.3">
      <c r="B23" s="43" t="s">
        <v>34</v>
      </c>
      <c r="C23" s="44" t="s">
        <v>51</v>
      </c>
      <c r="D23" s="18"/>
      <c r="E23" s="43">
        <v>5</v>
      </c>
      <c r="F23" s="19"/>
      <c r="G23" s="20"/>
      <c r="H23" s="43" t="s">
        <v>34</v>
      </c>
      <c r="I23" s="44" t="s">
        <v>51</v>
      </c>
      <c r="J23" s="51" t="str">
        <f>IF(AND(D23&gt;=1,D23&lt;=4),D23,"")</f>
        <v/>
      </c>
      <c r="K23" s="43">
        <v>5</v>
      </c>
      <c r="M23" s="2" t="s">
        <v>8</v>
      </c>
      <c r="S23" s="58" t="s">
        <v>358</v>
      </c>
    </row>
    <row r="24" spans="2:19" x14ac:dyDescent="0.3">
      <c r="B24" s="43" t="s">
        <v>35</v>
      </c>
      <c r="C24" s="44" t="s">
        <v>52</v>
      </c>
      <c r="D24" s="18"/>
      <c r="E24" s="43">
        <v>5</v>
      </c>
      <c r="F24" s="19"/>
      <c r="G24" s="20"/>
      <c r="H24" s="43" t="s">
        <v>35</v>
      </c>
      <c r="I24" s="44" t="s">
        <v>52</v>
      </c>
      <c r="J24" s="51" t="str">
        <f>IF(AND(D24&gt;=1,D24&lt;=4),D24,"")</f>
        <v/>
      </c>
      <c r="K24" s="43">
        <v>5</v>
      </c>
      <c r="M24" s="2" t="s">
        <v>8</v>
      </c>
      <c r="S24" s="58">
        <f>SUMIFS(K13:K150,J13:J150,"&lt;=4",O13:O150,"x")</f>
        <v>0</v>
      </c>
    </row>
    <row r="25" spans="2:19" x14ac:dyDescent="0.3">
      <c r="B25" s="43" t="s">
        <v>36</v>
      </c>
      <c r="C25" s="44" t="s">
        <v>53</v>
      </c>
      <c r="D25" s="18"/>
      <c r="E25" s="43">
        <v>5</v>
      </c>
      <c r="F25" s="19"/>
      <c r="G25" s="20"/>
      <c r="H25" s="16"/>
      <c r="I25" s="25" t="s">
        <v>273</v>
      </c>
      <c r="J25" s="21" t="str">
        <f>IF(AND(D25&gt;=1,D25&lt;=4),D25,"")</f>
        <v/>
      </c>
      <c r="K25" s="16"/>
      <c r="S25" s="58" t="s">
        <v>357</v>
      </c>
    </row>
    <row r="26" spans="2:19" x14ac:dyDescent="0.3">
      <c r="B26" s="45" t="s">
        <v>37</v>
      </c>
      <c r="C26" s="46" t="s">
        <v>11</v>
      </c>
      <c r="D26" s="39"/>
      <c r="E26" s="49">
        <v>10</v>
      </c>
      <c r="F26" s="41"/>
      <c r="G26" s="20"/>
      <c r="H26" s="43" t="s">
        <v>263</v>
      </c>
      <c r="I26" s="44" t="s">
        <v>267</v>
      </c>
      <c r="J26" s="51" t="str">
        <f>IF(AND(D26&gt;=1,D26&lt;=4),D26,"")</f>
        <v/>
      </c>
      <c r="K26" s="43">
        <v>5</v>
      </c>
      <c r="M26" s="2" t="s">
        <v>8</v>
      </c>
      <c r="S26" s="58">
        <f>I4-S24</f>
        <v>0</v>
      </c>
    </row>
    <row r="27" spans="2:19" x14ac:dyDescent="0.3">
      <c r="B27" s="47"/>
      <c r="C27" s="48"/>
      <c r="D27" s="40"/>
      <c r="E27" s="50"/>
      <c r="F27" s="42"/>
      <c r="G27" s="20"/>
      <c r="H27" s="43" t="s">
        <v>37</v>
      </c>
      <c r="I27" s="44" t="s">
        <v>270</v>
      </c>
      <c r="J27" s="51" t="str">
        <f>IF(AND(D26&gt;=1,D26&lt;=4),D26,"")</f>
        <v/>
      </c>
      <c r="K27" s="43">
        <v>5</v>
      </c>
      <c r="M27" s="2" t="s">
        <v>8</v>
      </c>
    </row>
    <row r="28" spans="2:19" x14ac:dyDescent="0.3">
      <c r="B28" s="43" t="s">
        <v>38</v>
      </c>
      <c r="C28" s="44" t="s">
        <v>54</v>
      </c>
      <c r="D28" s="18"/>
      <c r="E28" s="43">
        <v>5</v>
      </c>
      <c r="F28" s="19"/>
      <c r="G28" s="20"/>
      <c r="H28" s="16"/>
      <c r="I28" s="25" t="s">
        <v>274</v>
      </c>
      <c r="J28" s="21" t="str">
        <f>IF(AND(D28&gt;=1,D28&lt;=4),D28,"")</f>
        <v/>
      </c>
      <c r="K28" s="16"/>
    </row>
    <row r="29" spans="2:19" x14ac:dyDescent="0.3">
      <c r="B29" s="43" t="s">
        <v>39</v>
      </c>
      <c r="C29" s="44" t="s">
        <v>55</v>
      </c>
      <c r="D29" s="18"/>
      <c r="E29" s="43">
        <v>5</v>
      </c>
      <c r="F29" s="19"/>
      <c r="G29" s="20"/>
      <c r="H29" s="43" t="s">
        <v>39</v>
      </c>
      <c r="I29" s="44" t="s">
        <v>55</v>
      </c>
      <c r="J29" s="51" t="str">
        <f>IF(AND(D29&gt;=1,D29&lt;=4),D29,"")</f>
        <v/>
      </c>
      <c r="K29" s="43">
        <v>5</v>
      </c>
      <c r="M29" s="2" t="s">
        <v>8</v>
      </c>
    </row>
    <row r="30" spans="2:19" x14ac:dyDescent="0.3">
      <c r="B30" s="43" t="s">
        <v>40</v>
      </c>
      <c r="C30" s="44" t="s">
        <v>17</v>
      </c>
      <c r="D30" s="18"/>
      <c r="E30" s="43">
        <v>5</v>
      </c>
      <c r="F30" s="19"/>
      <c r="G30" s="20"/>
      <c r="H30" s="43" t="s">
        <v>40</v>
      </c>
      <c r="I30" s="44" t="s">
        <v>17</v>
      </c>
      <c r="J30" s="51" t="str">
        <f>IF(AND(D30&gt;=1,D30&lt;=4),D30,"")</f>
        <v/>
      </c>
      <c r="K30" s="43">
        <v>5</v>
      </c>
      <c r="M30" s="2" t="s">
        <v>8</v>
      </c>
    </row>
    <row r="31" spans="2:19" ht="30" x14ac:dyDescent="0.3">
      <c r="B31" s="43" t="s">
        <v>41</v>
      </c>
      <c r="C31" s="44" t="s">
        <v>59</v>
      </c>
      <c r="D31" s="18"/>
      <c r="E31" s="43">
        <v>5</v>
      </c>
      <c r="F31" s="19"/>
      <c r="G31" s="20"/>
      <c r="H31" s="43" t="s">
        <v>41</v>
      </c>
      <c r="I31" s="44" t="s">
        <v>59</v>
      </c>
      <c r="J31" s="51" t="str">
        <f>IF(AND(D31&gt;=1,D31&lt;=4),D31,"")</f>
        <v/>
      </c>
      <c r="K31" s="43">
        <v>5</v>
      </c>
      <c r="M31" s="2" t="s">
        <v>8</v>
      </c>
    </row>
    <row r="32" spans="2:19" x14ac:dyDescent="0.3">
      <c r="B32" s="43" t="s">
        <v>42</v>
      </c>
      <c r="C32" s="44" t="s">
        <v>56</v>
      </c>
      <c r="D32" s="18"/>
      <c r="E32" s="43">
        <v>5</v>
      </c>
      <c r="F32" s="19"/>
      <c r="G32" s="20"/>
      <c r="H32" s="43" t="s">
        <v>265</v>
      </c>
      <c r="I32" s="44" t="s">
        <v>268</v>
      </c>
      <c r="J32" s="51" t="str">
        <f>IF(AND(D32&gt;=1,D32&lt;=4),D32,"")</f>
        <v/>
      </c>
      <c r="K32" s="43">
        <v>5</v>
      </c>
      <c r="M32" s="2" t="s">
        <v>8</v>
      </c>
    </row>
    <row r="33" spans="1:18" ht="30" x14ac:dyDescent="0.3">
      <c r="B33" s="43" t="s">
        <v>43</v>
      </c>
      <c r="C33" s="44" t="s">
        <v>57</v>
      </c>
      <c r="D33" s="18"/>
      <c r="E33" s="43">
        <v>5</v>
      </c>
      <c r="F33" s="19"/>
      <c r="G33" s="20"/>
      <c r="H33" s="43" t="s">
        <v>43</v>
      </c>
      <c r="I33" s="44" t="s">
        <v>57</v>
      </c>
      <c r="J33" s="51" t="str">
        <f>IF(AND(D33&gt;=1,D33&lt;=4),D33,"")</f>
        <v/>
      </c>
      <c r="K33" s="43">
        <v>5</v>
      </c>
      <c r="M33" s="2" t="s">
        <v>8</v>
      </c>
    </row>
    <row r="34" spans="1:18" ht="8.25" customHeight="1" x14ac:dyDescent="0.3">
      <c r="B34" s="16"/>
      <c r="C34" s="17"/>
      <c r="D34" s="18"/>
      <c r="E34" s="16"/>
      <c r="F34" s="22"/>
      <c r="G34" s="23"/>
      <c r="J34" s="21"/>
      <c r="K34" s="16"/>
    </row>
    <row r="35" spans="1:18" s="11" customFormat="1" ht="30" x14ac:dyDescent="0.3">
      <c r="A35" s="2"/>
      <c r="B35" s="52" t="s">
        <v>60</v>
      </c>
      <c r="C35" s="53" t="s">
        <v>15</v>
      </c>
      <c r="D35" s="18"/>
      <c r="E35" s="52">
        <v>5</v>
      </c>
      <c r="F35" s="22"/>
      <c r="G35" s="23"/>
      <c r="H35" s="52" t="s">
        <v>60</v>
      </c>
      <c r="I35" s="53" t="s">
        <v>15</v>
      </c>
      <c r="J35" s="54" t="str">
        <f>IF(AND(D35&gt;=1,D35&lt;=4),D35,"")</f>
        <v/>
      </c>
      <c r="K35" s="52">
        <v>5</v>
      </c>
      <c r="L35" s="2"/>
      <c r="M35" s="2"/>
      <c r="N35" s="2"/>
      <c r="O35" s="2" t="s">
        <v>8</v>
      </c>
      <c r="P35" s="2"/>
      <c r="Q35" s="2"/>
      <c r="R35" s="2" t="s">
        <v>8</v>
      </c>
    </row>
    <row r="36" spans="1:18" x14ac:dyDescent="0.3">
      <c r="A36" s="11"/>
      <c r="B36" s="52" t="s">
        <v>61</v>
      </c>
      <c r="C36" s="53" t="s">
        <v>16</v>
      </c>
      <c r="D36" s="18"/>
      <c r="E36" s="52">
        <v>5</v>
      </c>
      <c r="F36" s="22"/>
      <c r="G36" s="23"/>
      <c r="H36" s="52" t="s">
        <v>61</v>
      </c>
      <c r="I36" s="53" t="s">
        <v>16</v>
      </c>
      <c r="J36" s="54" t="str">
        <f>IF(AND(D36&gt;=1,D36&lt;=4),D36,"")</f>
        <v/>
      </c>
      <c r="K36" s="52">
        <v>5</v>
      </c>
      <c r="L36" s="11"/>
      <c r="M36" s="11"/>
      <c r="N36" s="11"/>
      <c r="O36" s="11" t="s">
        <v>8</v>
      </c>
      <c r="P36" s="11"/>
      <c r="Q36" s="11"/>
      <c r="R36" s="11" t="s">
        <v>8</v>
      </c>
    </row>
    <row r="37" spans="1:18" s="11" customFormat="1" ht="30" x14ac:dyDescent="0.3">
      <c r="B37" s="52" t="s">
        <v>62</v>
      </c>
      <c r="C37" s="53" t="s">
        <v>63</v>
      </c>
      <c r="D37" s="18"/>
      <c r="E37" s="52">
        <v>5</v>
      </c>
      <c r="F37" s="22"/>
      <c r="G37" s="23"/>
      <c r="H37" s="52" t="s">
        <v>62</v>
      </c>
      <c r="I37" s="53" t="s">
        <v>63</v>
      </c>
      <c r="J37" s="54" t="str">
        <f>IF(AND(D37&gt;=1,D37&lt;=4),D37,"")</f>
        <v/>
      </c>
      <c r="K37" s="52">
        <v>5</v>
      </c>
      <c r="P37" s="11" t="s">
        <v>8</v>
      </c>
    </row>
    <row r="38" spans="1:18" s="11" customFormat="1" x14ac:dyDescent="0.3">
      <c r="B38" s="52" t="s">
        <v>64</v>
      </c>
      <c r="C38" s="53" t="s">
        <v>13</v>
      </c>
      <c r="D38" s="18"/>
      <c r="E38" s="52">
        <v>5</v>
      </c>
      <c r="F38" s="22"/>
      <c r="G38" s="23"/>
      <c r="H38" s="52" t="s">
        <v>64</v>
      </c>
      <c r="I38" s="53" t="s">
        <v>13</v>
      </c>
      <c r="J38" s="54" t="str">
        <f>IF(AND(D38&gt;=1,D38&lt;=4),D38,"")</f>
        <v/>
      </c>
      <c r="K38" s="52">
        <v>5</v>
      </c>
      <c r="L38" s="2"/>
      <c r="M38" s="2"/>
      <c r="N38" s="2"/>
      <c r="O38" s="2" t="s">
        <v>8</v>
      </c>
      <c r="P38" s="2"/>
      <c r="Q38" s="2"/>
      <c r="R38" s="2" t="s">
        <v>8</v>
      </c>
    </row>
    <row r="39" spans="1:18" s="11" customFormat="1" x14ac:dyDescent="0.3">
      <c r="B39" s="52" t="s">
        <v>65</v>
      </c>
      <c r="C39" s="53" t="s">
        <v>14</v>
      </c>
      <c r="D39" s="18"/>
      <c r="E39" s="52">
        <v>5</v>
      </c>
      <c r="F39" s="22"/>
      <c r="G39" s="23"/>
      <c r="H39" s="52" t="s">
        <v>65</v>
      </c>
      <c r="I39" s="53" t="s">
        <v>14</v>
      </c>
      <c r="J39" s="54" t="str">
        <f>IF(AND(D39&gt;=1,D39&lt;=4),D39,"")</f>
        <v/>
      </c>
      <c r="K39" s="52">
        <v>5</v>
      </c>
      <c r="O39" s="11" t="s">
        <v>8</v>
      </c>
      <c r="R39" s="11" t="s">
        <v>8</v>
      </c>
    </row>
    <row r="40" spans="1:18" s="11" customFormat="1" x14ac:dyDescent="0.3">
      <c r="B40" s="52" t="s">
        <v>66</v>
      </c>
      <c r="C40" s="53" t="s">
        <v>67</v>
      </c>
      <c r="D40" s="18"/>
      <c r="E40" s="52">
        <v>5</v>
      </c>
      <c r="F40" s="22"/>
      <c r="G40" s="23"/>
      <c r="H40" s="52" t="s">
        <v>66</v>
      </c>
      <c r="I40" s="53" t="s">
        <v>67</v>
      </c>
      <c r="J40" s="54" t="str">
        <f>IF(AND(D40&gt;=1,D40&lt;=4),D40,"")</f>
        <v/>
      </c>
      <c r="K40" s="52">
        <v>5</v>
      </c>
      <c r="P40" s="11" t="s">
        <v>8</v>
      </c>
    </row>
    <row r="41" spans="1:18" x14ac:dyDescent="0.3">
      <c r="A41" s="11"/>
      <c r="B41" s="52" t="s">
        <v>68</v>
      </c>
      <c r="C41" s="53" t="s">
        <v>18</v>
      </c>
      <c r="D41" s="18"/>
      <c r="E41" s="52">
        <v>5</v>
      </c>
      <c r="F41" s="22"/>
      <c r="G41" s="23"/>
      <c r="H41" s="52" t="s">
        <v>68</v>
      </c>
      <c r="I41" s="53" t="s">
        <v>18</v>
      </c>
      <c r="J41" s="54" t="str">
        <f>IF(AND(D41&gt;=1,D41&lt;=4),D41,"")</f>
        <v/>
      </c>
      <c r="K41" s="52">
        <v>5</v>
      </c>
      <c r="L41" s="11"/>
      <c r="M41" s="11"/>
      <c r="N41" s="11"/>
      <c r="O41" s="11" t="s">
        <v>8</v>
      </c>
      <c r="P41" s="11"/>
      <c r="Q41" s="11"/>
      <c r="R41" s="11" t="s">
        <v>8</v>
      </c>
    </row>
    <row r="42" spans="1:18" s="11" customFormat="1" x14ac:dyDescent="0.3">
      <c r="B42" s="52" t="s">
        <v>69</v>
      </c>
      <c r="C42" s="53" t="s">
        <v>71</v>
      </c>
      <c r="D42" s="18"/>
      <c r="E42" s="52">
        <v>5</v>
      </c>
      <c r="F42" s="22"/>
      <c r="G42" s="23"/>
      <c r="H42" s="52" t="s">
        <v>69</v>
      </c>
      <c r="I42" s="53" t="s">
        <v>71</v>
      </c>
      <c r="J42" s="54" t="str">
        <f>IF(AND(D42&gt;=1,D42&lt;=4),D42,"")</f>
        <v/>
      </c>
      <c r="K42" s="52">
        <v>5</v>
      </c>
      <c r="O42" s="11" t="s">
        <v>8</v>
      </c>
      <c r="R42" s="11" t="s">
        <v>8</v>
      </c>
    </row>
    <row r="43" spans="1:18" s="11" customFormat="1" ht="30" x14ac:dyDescent="0.3">
      <c r="B43" s="52" t="s">
        <v>70</v>
      </c>
      <c r="C43" s="53" t="s">
        <v>72</v>
      </c>
      <c r="D43" s="18"/>
      <c r="E43" s="52">
        <v>5</v>
      </c>
      <c r="F43" s="22"/>
      <c r="G43" s="23"/>
      <c r="H43" s="52" t="s">
        <v>70</v>
      </c>
      <c r="I43" s="55" t="s">
        <v>72</v>
      </c>
      <c r="J43" s="54" t="str">
        <f>IF(AND(D43&gt;=1,D43&lt;=4),D43,"")</f>
        <v/>
      </c>
      <c r="K43" s="52">
        <v>5</v>
      </c>
      <c r="P43" s="11" t="s">
        <v>8</v>
      </c>
    </row>
    <row r="44" spans="1:18" s="11" customFormat="1" x14ac:dyDescent="0.3">
      <c r="B44" s="52" t="s">
        <v>73</v>
      </c>
      <c r="C44" s="53" t="s">
        <v>76</v>
      </c>
      <c r="D44" s="18"/>
      <c r="E44" s="52">
        <v>5</v>
      </c>
      <c r="F44" s="22"/>
      <c r="G44" s="23"/>
      <c r="H44" s="52" t="s">
        <v>73</v>
      </c>
      <c r="I44" s="53" t="s">
        <v>76</v>
      </c>
      <c r="J44" s="54" t="str">
        <f>IF(AND(D44&gt;=1,D44&lt;=4),D44,"")</f>
        <v/>
      </c>
      <c r="K44" s="52">
        <v>5</v>
      </c>
      <c r="O44" s="11" t="s">
        <v>8</v>
      </c>
      <c r="R44" s="11" t="s">
        <v>8</v>
      </c>
    </row>
    <row r="45" spans="1:18" s="11" customFormat="1" x14ac:dyDescent="0.3">
      <c r="B45" s="52" t="s">
        <v>74</v>
      </c>
      <c r="C45" s="53" t="s">
        <v>77</v>
      </c>
      <c r="D45" s="18"/>
      <c r="E45" s="52">
        <v>5</v>
      </c>
      <c r="F45" s="22"/>
      <c r="G45" s="23"/>
      <c r="H45" s="52" t="s">
        <v>74</v>
      </c>
      <c r="I45" s="53" t="s">
        <v>77</v>
      </c>
      <c r="J45" s="54" t="str">
        <f>IF(AND(D45&gt;=1,D45&lt;=4),D45,"")</f>
        <v/>
      </c>
      <c r="K45" s="52">
        <v>5</v>
      </c>
      <c r="O45" s="11" t="s">
        <v>8</v>
      </c>
      <c r="R45" s="11" t="s">
        <v>8</v>
      </c>
    </row>
    <row r="46" spans="1:18" s="11" customFormat="1" ht="30" x14ac:dyDescent="0.3">
      <c r="B46" s="52" t="s">
        <v>75</v>
      </c>
      <c r="C46" s="53" t="s">
        <v>78</v>
      </c>
      <c r="D46" s="18"/>
      <c r="E46" s="52">
        <v>5</v>
      </c>
      <c r="F46" s="22"/>
      <c r="G46" s="23"/>
      <c r="H46" s="52" t="s">
        <v>75</v>
      </c>
      <c r="I46" s="55" t="s">
        <v>286</v>
      </c>
      <c r="J46" s="54" t="str">
        <f>IF(AND(D46&gt;=1,D46&lt;=4),D46,"")</f>
        <v/>
      </c>
      <c r="K46" s="52">
        <v>5</v>
      </c>
      <c r="P46" s="11" t="s">
        <v>8</v>
      </c>
    </row>
    <row r="47" spans="1:18" s="11" customFormat="1" x14ac:dyDescent="0.3">
      <c r="B47" s="52" t="s">
        <v>79</v>
      </c>
      <c r="C47" s="53" t="s">
        <v>82</v>
      </c>
      <c r="D47" s="18"/>
      <c r="E47" s="52">
        <v>5</v>
      </c>
      <c r="F47" s="19"/>
      <c r="G47" s="20"/>
      <c r="H47" s="52" t="s">
        <v>79</v>
      </c>
      <c r="I47" s="53" t="s">
        <v>283</v>
      </c>
      <c r="J47" s="54" t="str">
        <f>IF(AND(D47&gt;=1,D47&lt;=4),D47,"")</f>
        <v/>
      </c>
      <c r="K47" s="52">
        <v>5</v>
      </c>
      <c r="O47" s="11" t="s">
        <v>8</v>
      </c>
      <c r="R47" s="11" t="s">
        <v>8</v>
      </c>
    </row>
    <row r="48" spans="1:18" x14ac:dyDescent="0.3">
      <c r="A48" s="11"/>
      <c r="B48" s="52" t="s">
        <v>80</v>
      </c>
      <c r="C48" s="53" t="s">
        <v>83</v>
      </c>
      <c r="D48" s="18"/>
      <c r="E48" s="52">
        <v>5</v>
      </c>
      <c r="F48" s="19"/>
      <c r="G48" s="20"/>
      <c r="H48" s="52" t="s">
        <v>80</v>
      </c>
      <c r="I48" s="53" t="s">
        <v>284</v>
      </c>
      <c r="J48" s="54" t="str">
        <f>IF(AND(D48&gt;=1,D48&lt;=4),D48,"")</f>
        <v/>
      </c>
      <c r="K48" s="52">
        <v>5</v>
      </c>
      <c r="L48" s="11"/>
      <c r="M48" s="11"/>
      <c r="N48" s="11"/>
      <c r="O48" s="11" t="s">
        <v>8</v>
      </c>
      <c r="P48" s="11"/>
      <c r="Q48" s="11"/>
      <c r="R48" s="11" t="s">
        <v>8</v>
      </c>
    </row>
    <row r="49" spans="1:18" s="11" customFormat="1" x14ac:dyDescent="0.3">
      <c r="B49" s="52" t="s">
        <v>81</v>
      </c>
      <c r="C49" s="53" t="s">
        <v>84</v>
      </c>
      <c r="D49" s="18"/>
      <c r="E49" s="52">
        <v>5</v>
      </c>
      <c r="F49" s="22"/>
      <c r="G49" s="23"/>
      <c r="H49" s="52" t="s">
        <v>81</v>
      </c>
      <c r="I49" s="53" t="s">
        <v>287</v>
      </c>
      <c r="J49" s="54" t="str">
        <f>IF(AND(D49&gt;=1,D49&lt;=4),D49,"")</f>
        <v/>
      </c>
      <c r="K49" s="52">
        <v>5</v>
      </c>
      <c r="P49" s="11" t="s">
        <v>8</v>
      </c>
    </row>
    <row r="50" spans="1:18" s="11" customFormat="1" ht="7.5" customHeight="1" x14ac:dyDescent="0.3">
      <c r="B50" s="16"/>
      <c r="C50" s="17"/>
      <c r="D50" s="18"/>
      <c r="E50" s="16"/>
      <c r="F50" s="22"/>
      <c r="G50" s="23"/>
      <c r="H50" s="16"/>
      <c r="I50" s="17"/>
      <c r="J50" s="21"/>
      <c r="K50" s="16"/>
    </row>
    <row r="51" spans="1:18" s="11" customFormat="1" x14ac:dyDescent="0.3">
      <c r="B51" s="16" t="s">
        <v>85</v>
      </c>
      <c r="C51" s="17" t="s">
        <v>126</v>
      </c>
      <c r="D51" s="18"/>
      <c r="E51" s="16">
        <v>5</v>
      </c>
      <c r="F51" s="22"/>
      <c r="G51" s="23"/>
      <c r="H51" s="16" t="s">
        <v>85</v>
      </c>
      <c r="I51" s="17" t="s">
        <v>126</v>
      </c>
      <c r="J51" s="21" t="str">
        <f>IF(AND(D51&gt;=1,D51&lt;=4),D51,"")</f>
        <v/>
      </c>
      <c r="K51" s="16">
        <v>5</v>
      </c>
      <c r="N51" s="11" t="s">
        <v>8</v>
      </c>
      <c r="Q51" s="11" t="s">
        <v>8</v>
      </c>
      <c r="R51" s="11" t="s">
        <v>8</v>
      </c>
    </row>
    <row r="52" spans="1:18" s="11" customFormat="1" x14ac:dyDescent="0.3">
      <c r="B52" s="16"/>
      <c r="C52" s="17"/>
      <c r="D52" s="18"/>
      <c r="E52" s="16"/>
      <c r="F52" s="22"/>
      <c r="G52" s="23"/>
      <c r="H52" s="16" t="s">
        <v>86</v>
      </c>
      <c r="I52" s="17" t="s">
        <v>278</v>
      </c>
      <c r="J52" s="21"/>
      <c r="K52" s="16">
        <v>5</v>
      </c>
      <c r="N52" s="11" t="s">
        <v>8</v>
      </c>
      <c r="Q52" s="11" t="s">
        <v>8</v>
      </c>
      <c r="R52" s="11" t="s">
        <v>8</v>
      </c>
    </row>
    <row r="53" spans="1:18" s="11" customFormat="1" x14ac:dyDescent="0.3">
      <c r="B53" s="16" t="s">
        <v>86</v>
      </c>
      <c r="C53" s="17" t="s">
        <v>127</v>
      </c>
      <c r="D53" s="18"/>
      <c r="E53" s="16">
        <v>5</v>
      </c>
      <c r="F53" s="22"/>
      <c r="G53" s="23"/>
      <c r="H53" s="16" t="s">
        <v>297</v>
      </c>
      <c r="I53" s="17" t="s">
        <v>127</v>
      </c>
      <c r="J53" s="21" t="str">
        <f>IF(AND(D53&gt;=1,D53&lt;=4),D53,"")</f>
        <v/>
      </c>
      <c r="K53" s="16">
        <v>5</v>
      </c>
      <c r="Q53" s="11" t="s">
        <v>8</v>
      </c>
      <c r="R53" s="11" t="s">
        <v>8</v>
      </c>
    </row>
    <row r="54" spans="1:18" s="11" customFormat="1" x14ac:dyDescent="0.3">
      <c r="B54" s="16" t="s">
        <v>87</v>
      </c>
      <c r="C54" s="17" t="s">
        <v>128</v>
      </c>
      <c r="D54" s="18"/>
      <c r="E54" s="16">
        <v>5</v>
      </c>
      <c r="F54" s="22"/>
      <c r="G54" s="23"/>
      <c r="H54" s="16" t="s">
        <v>297</v>
      </c>
      <c r="I54" s="17" t="s">
        <v>128</v>
      </c>
      <c r="J54" s="21" t="str">
        <f t="shared" ref="J54:J96" si="0">IF(AND(D54&gt;=1,D54&lt;=4),D54,"")</f>
        <v/>
      </c>
      <c r="K54" s="16">
        <v>5</v>
      </c>
      <c r="L54" s="2"/>
      <c r="M54" s="2"/>
      <c r="N54" s="2"/>
      <c r="O54" s="2"/>
      <c r="P54" s="2"/>
      <c r="Q54" s="2" t="s">
        <v>8</v>
      </c>
      <c r="R54" s="2" t="s">
        <v>8</v>
      </c>
    </row>
    <row r="55" spans="1:18" s="11" customFormat="1" x14ac:dyDescent="0.3">
      <c r="B55" s="16" t="s">
        <v>88</v>
      </c>
      <c r="C55" s="17" t="s">
        <v>129</v>
      </c>
      <c r="D55" s="18"/>
      <c r="E55" s="16">
        <v>5</v>
      </c>
      <c r="F55" s="22"/>
      <c r="G55" s="23"/>
      <c r="H55" s="16" t="s">
        <v>297</v>
      </c>
      <c r="I55" s="17" t="s">
        <v>129</v>
      </c>
      <c r="J55" s="21" t="str">
        <f t="shared" si="0"/>
        <v/>
      </c>
      <c r="K55" s="16">
        <v>5</v>
      </c>
      <c r="L55" s="2"/>
      <c r="M55" s="2"/>
      <c r="N55" s="2"/>
      <c r="O55" s="2"/>
      <c r="P55" s="2"/>
      <c r="Q55" s="2" t="s">
        <v>8</v>
      </c>
      <c r="R55" s="2" t="s">
        <v>8</v>
      </c>
    </row>
    <row r="56" spans="1:18" s="11" customFormat="1" x14ac:dyDescent="0.3">
      <c r="B56" s="16" t="s">
        <v>89</v>
      </c>
      <c r="C56" s="17" t="s">
        <v>130</v>
      </c>
      <c r="D56" s="18"/>
      <c r="E56" s="16">
        <v>5</v>
      </c>
      <c r="F56" s="22"/>
      <c r="G56" s="23"/>
      <c r="H56" s="16" t="s">
        <v>89</v>
      </c>
      <c r="I56" s="17" t="s">
        <v>299</v>
      </c>
      <c r="J56" s="21" t="str">
        <f t="shared" si="0"/>
        <v/>
      </c>
      <c r="K56" s="16">
        <v>5</v>
      </c>
      <c r="L56" s="2"/>
      <c r="M56" s="2"/>
      <c r="N56" s="2"/>
      <c r="O56" s="2"/>
      <c r="P56" s="2"/>
      <c r="Q56" s="2" t="s">
        <v>8</v>
      </c>
      <c r="R56" s="2" t="s">
        <v>8</v>
      </c>
    </row>
    <row r="57" spans="1:18" s="11" customFormat="1" x14ac:dyDescent="0.3">
      <c r="B57" s="16" t="s">
        <v>90</v>
      </c>
      <c r="C57" s="17" t="s">
        <v>131</v>
      </c>
      <c r="D57" s="18"/>
      <c r="E57" s="16">
        <v>5</v>
      </c>
      <c r="F57" s="22"/>
      <c r="G57" s="23"/>
      <c r="H57" s="16" t="s">
        <v>90</v>
      </c>
      <c r="I57" s="17" t="s">
        <v>300</v>
      </c>
      <c r="J57" s="21" t="str">
        <f t="shared" si="0"/>
        <v/>
      </c>
      <c r="K57" s="16">
        <v>5</v>
      </c>
      <c r="L57" s="2"/>
      <c r="M57" s="2"/>
      <c r="N57" s="2"/>
      <c r="O57" s="2"/>
      <c r="P57" s="2"/>
      <c r="Q57" s="2" t="s">
        <v>8</v>
      </c>
      <c r="R57" s="2" t="s">
        <v>8</v>
      </c>
    </row>
    <row r="58" spans="1:18" s="11" customFormat="1" x14ac:dyDescent="0.3">
      <c r="B58" s="16" t="s">
        <v>91</v>
      </c>
      <c r="C58" s="17" t="s">
        <v>132</v>
      </c>
      <c r="D58" s="18"/>
      <c r="E58" s="16">
        <v>5</v>
      </c>
      <c r="F58" s="22"/>
      <c r="G58" s="23"/>
      <c r="H58" s="16" t="s">
        <v>91</v>
      </c>
      <c r="I58" s="17" t="s">
        <v>298</v>
      </c>
      <c r="J58" s="21" t="str">
        <f t="shared" si="0"/>
        <v/>
      </c>
      <c r="K58" s="16">
        <v>5</v>
      </c>
      <c r="Q58" s="11" t="s">
        <v>8</v>
      </c>
      <c r="R58" s="11" t="s">
        <v>8</v>
      </c>
    </row>
    <row r="59" spans="1:18" s="11" customFormat="1" x14ac:dyDescent="0.3">
      <c r="B59" s="16" t="s">
        <v>92</v>
      </c>
      <c r="C59" s="17" t="s">
        <v>133</v>
      </c>
      <c r="D59" s="18"/>
      <c r="E59" s="16">
        <v>5</v>
      </c>
      <c r="F59" s="22"/>
      <c r="G59" s="23"/>
      <c r="H59" s="16" t="s">
        <v>92</v>
      </c>
      <c r="I59" s="17" t="s">
        <v>301</v>
      </c>
      <c r="J59" s="21" t="str">
        <f t="shared" si="0"/>
        <v/>
      </c>
      <c r="K59" s="16">
        <v>5</v>
      </c>
      <c r="Q59" s="11" t="s">
        <v>8</v>
      </c>
      <c r="R59" s="11" t="s">
        <v>8</v>
      </c>
    </row>
    <row r="60" spans="1:18" s="11" customFormat="1" x14ac:dyDescent="0.3">
      <c r="B60" s="16" t="s">
        <v>93</v>
      </c>
      <c r="C60" s="17" t="s">
        <v>134</v>
      </c>
      <c r="D60" s="18"/>
      <c r="E60" s="16">
        <v>5</v>
      </c>
      <c r="F60" s="22"/>
      <c r="G60" s="23"/>
      <c r="H60" s="16" t="s">
        <v>93</v>
      </c>
      <c r="I60" s="17" t="s">
        <v>302</v>
      </c>
      <c r="J60" s="21" t="str">
        <f t="shared" si="0"/>
        <v/>
      </c>
      <c r="K60" s="16">
        <v>5</v>
      </c>
      <c r="Q60" s="11" t="s">
        <v>8</v>
      </c>
      <c r="R60" s="11" t="s">
        <v>8</v>
      </c>
    </row>
    <row r="61" spans="1:18" x14ac:dyDescent="0.3">
      <c r="A61" s="11"/>
      <c r="B61" s="16" t="s">
        <v>94</v>
      </c>
      <c r="C61" s="17" t="s">
        <v>135</v>
      </c>
      <c r="D61" s="18"/>
      <c r="E61" s="16">
        <v>5</v>
      </c>
      <c r="F61" s="22"/>
      <c r="G61" s="23"/>
      <c r="H61" s="16" t="s">
        <v>94</v>
      </c>
      <c r="I61" s="17" t="s">
        <v>303</v>
      </c>
      <c r="J61" s="21" t="str">
        <f t="shared" si="0"/>
        <v/>
      </c>
      <c r="K61" s="16">
        <v>5</v>
      </c>
      <c r="L61" s="11"/>
      <c r="M61" s="11"/>
      <c r="N61" s="11"/>
      <c r="O61" s="11"/>
      <c r="P61" s="11"/>
      <c r="Q61" s="11" t="s">
        <v>8</v>
      </c>
      <c r="R61" s="11" t="s">
        <v>8</v>
      </c>
    </row>
    <row r="62" spans="1:18" s="11" customFormat="1" x14ac:dyDescent="0.3">
      <c r="B62" s="16" t="s">
        <v>95</v>
      </c>
      <c r="C62" s="17" t="s">
        <v>136</v>
      </c>
      <c r="D62" s="18"/>
      <c r="E62" s="16">
        <v>5</v>
      </c>
      <c r="F62" s="22"/>
      <c r="G62" s="23"/>
      <c r="H62" s="16" t="s">
        <v>95</v>
      </c>
      <c r="I62" s="17" t="s">
        <v>136</v>
      </c>
      <c r="J62" s="21" t="str">
        <f t="shared" si="0"/>
        <v/>
      </c>
      <c r="K62" s="16">
        <v>5</v>
      </c>
      <c r="Q62" s="11" t="s">
        <v>8</v>
      </c>
      <c r="R62" s="11" t="s">
        <v>8</v>
      </c>
    </row>
    <row r="63" spans="1:18" s="11" customFormat="1" x14ac:dyDescent="0.3">
      <c r="B63" s="16" t="s">
        <v>96</v>
      </c>
      <c r="C63" s="17" t="s">
        <v>137</v>
      </c>
      <c r="D63" s="18"/>
      <c r="E63" s="16">
        <v>5</v>
      </c>
      <c r="F63" s="22"/>
      <c r="G63" s="23"/>
      <c r="H63" s="16" t="s">
        <v>96</v>
      </c>
      <c r="I63" s="17" t="s">
        <v>279</v>
      </c>
      <c r="J63" s="21" t="str">
        <f t="shared" si="0"/>
        <v/>
      </c>
      <c r="K63" s="16">
        <v>5</v>
      </c>
      <c r="N63" s="11" t="s">
        <v>8</v>
      </c>
      <c r="Q63" s="11" t="s">
        <v>8</v>
      </c>
      <c r="R63" s="11" t="s">
        <v>8</v>
      </c>
    </row>
    <row r="64" spans="1:18" s="11" customFormat="1" x14ac:dyDescent="0.3">
      <c r="B64" s="16" t="s">
        <v>97</v>
      </c>
      <c r="C64" s="17" t="s">
        <v>138</v>
      </c>
      <c r="D64" s="18"/>
      <c r="E64" s="16">
        <v>5</v>
      </c>
      <c r="F64" s="22"/>
      <c r="G64" s="23"/>
      <c r="H64" s="16" t="s">
        <v>97</v>
      </c>
      <c r="I64" s="17" t="s">
        <v>304</v>
      </c>
      <c r="J64" s="21" t="str">
        <f t="shared" si="0"/>
        <v/>
      </c>
      <c r="K64" s="16">
        <v>5</v>
      </c>
      <c r="Q64" s="11" t="s">
        <v>8</v>
      </c>
      <c r="R64" s="11" t="s">
        <v>8</v>
      </c>
    </row>
    <row r="65" spans="1:18" s="11" customFormat="1" x14ac:dyDescent="0.3">
      <c r="B65" s="16" t="s">
        <v>98</v>
      </c>
      <c r="C65" s="17" t="s">
        <v>139</v>
      </c>
      <c r="D65" s="18"/>
      <c r="E65" s="16">
        <v>5</v>
      </c>
      <c r="F65" s="22"/>
      <c r="G65" s="23"/>
      <c r="H65" s="16" t="s">
        <v>98</v>
      </c>
      <c r="I65" s="17" t="s">
        <v>305</v>
      </c>
      <c r="J65" s="21" t="str">
        <f t="shared" si="0"/>
        <v/>
      </c>
      <c r="K65" s="16">
        <v>5</v>
      </c>
      <c r="Q65" s="11" t="s">
        <v>8</v>
      </c>
      <c r="R65" s="11" t="s">
        <v>8</v>
      </c>
    </row>
    <row r="66" spans="1:18" s="11" customFormat="1" x14ac:dyDescent="0.3">
      <c r="B66" s="16" t="s">
        <v>99</v>
      </c>
      <c r="C66" s="17" t="s">
        <v>140</v>
      </c>
      <c r="D66" s="18"/>
      <c r="E66" s="16">
        <v>5</v>
      </c>
      <c r="F66" s="22"/>
      <c r="G66" s="23"/>
      <c r="H66" s="16" t="s">
        <v>99</v>
      </c>
      <c r="I66" s="17" t="s">
        <v>140</v>
      </c>
      <c r="J66" s="21" t="str">
        <f t="shared" si="0"/>
        <v/>
      </c>
      <c r="K66" s="16">
        <v>5</v>
      </c>
      <c r="Q66" s="11" t="s">
        <v>8</v>
      </c>
      <c r="R66" s="11" t="s">
        <v>8</v>
      </c>
    </row>
    <row r="67" spans="1:18" s="11" customFormat="1" ht="30" x14ac:dyDescent="0.3">
      <c r="B67" s="16" t="s">
        <v>100</v>
      </c>
      <c r="C67" s="17" t="s">
        <v>141</v>
      </c>
      <c r="D67" s="18"/>
      <c r="E67" s="16">
        <v>5</v>
      </c>
      <c r="F67" s="22"/>
      <c r="G67" s="23"/>
      <c r="H67" s="16" t="s">
        <v>100</v>
      </c>
      <c r="I67" s="17" t="s">
        <v>306</v>
      </c>
      <c r="J67" s="21" t="str">
        <f t="shared" si="0"/>
        <v/>
      </c>
      <c r="K67" s="16">
        <v>5</v>
      </c>
      <c r="Q67" s="11" t="s">
        <v>8</v>
      </c>
      <c r="R67" s="11" t="s">
        <v>8</v>
      </c>
    </row>
    <row r="68" spans="1:18" s="11" customFormat="1" x14ac:dyDescent="0.3">
      <c r="B68" s="16" t="s">
        <v>101</v>
      </c>
      <c r="C68" s="17" t="s">
        <v>142</v>
      </c>
      <c r="D68" s="18"/>
      <c r="E68" s="16">
        <v>5</v>
      </c>
      <c r="F68" s="22"/>
      <c r="G68" s="23"/>
      <c r="H68" s="16" t="s">
        <v>101</v>
      </c>
      <c r="I68" s="17" t="s">
        <v>307</v>
      </c>
      <c r="J68" s="21" t="str">
        <f t="shared" si="0"/>
        <v/>
      </c>
      <c r="K68" s="16">
        <v>5</v>
      </c>
      <c r="Q68" s="11" t="s">
        <v>8</v>
      </c>
      <c r="R68" s="11" t="s">
        <v>8</v>
      </c>
    </row>
    <row r="69" spans="1:18" s="11" customFormat="1" ht="30" x14ac:dyDescent="0.3">
      <c r="B69" s="16" t="s">
        <v>102</v>
      </c>
      <c r="C69" s="17" t="s">
        <v>143</v>
      </c>
      <c r="D69" s="18"/>
      <c r="E69" s="16">
        <v>5</v>
      </c>
      <c r="F69" s="22"/>
      <c r="G69" s="23"/>
      <c r="H69" s="16" t="s">
        <v>102</v>
      </c>
      <c r="I69" s="17" t="s">
        <v>280</v>
      </c>
      <c r="J69" s="21" t="str">
        <f t="shared" si="0"/>
        <v/>
      </c>
      <c r="K69" s="16">
        <v>5</v>
      </c>
      <c r="N69" s="11" t="s">
        <v>8</v>
      </c>
      <c r="Q69" s="11" t="s">
        <v>8</v>
      </c>
      <c r="R69" s="11" t="s">
        <v>8</v>
      </c>
    </row>
    <row r="70" spans="1:18" s="11" customFormat="1" x14ac:dyDescent="0.3">
      <c r="B70" s="16" t="s">
        <v>103</v>
      </c>
      <c r="C70" s="17" t="s">
        <v>144</v>
      </c>
      <c r="D70" s="18"/>
      <c r="E70" s="16">
        <v>5</v>
      </c>
      <c r="F70" s="22"/>
      <c r="G70" s="23"/>
      <c r="H70" s="16" t="s">
        <v>103</v>
      </c>
      <c r="I70" s="17" t="s">
        <v>308</v>
      </c>
      <c r="J70" s="21" t="str">
        <f t="shared" si="0"/>
        <v/>
      </c>
      <c r="K70" s="16">
        <v>5</v>
      </c>
      <c r="Q70" s="11" t="s">
        <v>8</v>
      </c>
      <c r="R70" s="11" t="s">
        <v>8</v>
      </c>
    </row>
    <row r="71" spans="1:18" x14ac:dyDescent="0.3">
      <c r="A71" s="11"/>
      <c r="B71" s="16" t="s">
        <v>104</v>
      </c>
      <c r="C71" s="17" t="s">
        <v>145</v>
      </c>
      <c r="D71" s="18"/>
      <c r="E71" s="16">
        <v>5</v>
      </c>
      <c r="F71" s="22"/>
      <c r="G71" s="23"/>
      <c r="H71" s="16" t="s">
        <v>104</v>
      </c>
      <c r="I71" s="17" t="s">
        <v>309</v>
      </c>
      <c r="J71" s="21" t="str">
        <f t="shared" si="0"/>
        <v/>
      </c>
      <c r="K71" s="16">
        <v>5</v>
      </c>
      <c r="L71" s="11"/>
      <c r="M71" s="11"/>
      <c r="N71" s="11"/>
      <c r="O71" s="11"/>
      <c r="P71" s="11"/>
      <c r="Q71" s="11" t="s">
        <v>8</v>
      </c>
      <c r="R71" s="11" t="s">
        <v>8</v>
      </c>
    </row>
    <row r="72" spans="1:18" s="11" customFormat="1" x14ac:dyDescent="0.3">
      <c r="B72" s="16" t="s">
        <v>105</v>
      </c>
      <c r="C72" s="17" t="s">
        <v>146</v>
      </c>
      <c r="D72" s="18"/>
      <c r="E72" s="16">
        <v>5</v>
      </c>
      <c r="F72" s="22"/>
      <c r="G72" s="23"/>
      <c r="H72" s="16" t="s">
        <v>105</v>
      </c>
      <c r="I72" s="17" t="s">
        <v>146</v>
      </c>
      <c r="J72" s="21" t="str">
        <f t="shared" si="0"/>
        <v/>
      </c>
      <c r="K72" s="16">
        <v>5</v>
      </c>
      <c r="Q72" s="11" t="s">
        <v>8</v>
      </c>
      <c r="R72" s="11" t="s">
        <v>8</v>
      </c>
    </row>
    <row r="73" spans="1:18" s="11" customFormat="1" x14ac:dyDescent="0.3">
      <c r="B73" s="16" t="s">
        <v>106</v>
      </c>
      <c r="C73" s="17" t="s">
        <v>147</v>
      </c>
      <c r="D73" s="18"/>
      <c r="E73" s="16">
        <v>5</v>
      </c>
      <c r="F73" s="22"/>
      <c r="G73" s="23"/>
      <c r="H73" s="16" t="s">
        <v>106</v>
      </c>
      <c r="I73" s="17" t="s">
        <v>281</v>
      </c>
      <c r="J73" s="21" t="str">
        <f t="shared" si="0"/>
        <v/>
      </c>
      <c r="K73" s="16">
        <v>5</v>
      </c>
      <c r="N73" s="11" t="s">
        <v>8</v>
      </c>
      <c r="Q73" s="11" t="s">
        <v>8</v>
      </c>
      <c r="R73" s="11" t="s">
        <v>8</v>
      </c>
    </row>
    <row r="74" spans="1:18" s="11" customFormat="1" x14ac:dyDescent="0.3">
      <c r="B74" s="16" t="s">
        <v>107</v>
      </c>
      <c r="C74" s="17" t="s">
        <v>148</v>
      </c>
      <c r="D74" s="18"/>
      <c r="E74" s="16">
        <v>5</v>
      </c>
      <c r="F74" s="22"/>
      <c r="G74" s="23"/>
      <c r="H74" s="16" t="s">
        <v>107</v>
      </c>
      <c r="I74" s="17" t="s">
        <v>310</v>
      </c>
      <c r="J74" s="21" t="str">
        <f t="shared" si="0"/>
        <v/>
      </c>
      <c r="K74" s="16">
        <v>5</v>
      </c>
      <c r="Q74" s="11" t="s">
        <v>8</v>
      </c>
      <c r="R74" s="11" t="s">
        <v>8</v>
      </c>
    </row>
    <row r="75" spans="1:18" s="11" customFormat="1" x14ac:dyDescent="0.3">
      <c r="B75" s="16" t="s">
        <v>108</v>
      </c>
      <c r="C75" s="17" t="s">
        <v>149</v>
      </c>
      <c r="D75" s="18"/>
      <c r="E75" s="16">
        <v>5</v>
      </c>
      <c r="F75" s="22"/>
      <c r="G75" s="23"/>
      <c r="H75" s="16" t="s">
        <v>108</v>
      </c>
      <c r="I75" s="17" t="s">
        <v>311</v>
      </c>
      <c r="J75" s="21" t="str">
        <f t="shared" si="0"/>
        <v/>
      </c>
      <c r="K75" s="16">
        <v>5</v>
      </c>
      <c r="Q75" s="11" t="s">
        <v>8</v>
      </c>
      <c r="R75" s="11" t="s">
        <v>8</v>
      </c>
    </row>
    <row r="76" spans="1:18" s="11" customFormat="1" x14ac:dyDescent="0.3">
      <c r="B76" s="16" t="s">
        <v>109</v>
      </c>
      <c r="C76" s="17" t="s">
        <v>150</v>
      </c>
      <c r="D76" s="18"/>
      <c r="E76" s="16">
        <v>5</v>
      </c>
      <c r="F76" s="22"/>
      <c r="G76" s="23"/>
      <c r="H76" s="16" t="s">
        <v>109</v>
      </c>
      <c r="I76" s="17" t="s">
        <v>150</v>
      </c>
      <c r="J76" s="21" t="str">
        <f t="shared" si="0"/>
        <v/>
      </c>
      <c r="K76" s="16">
        <v>5</v>
      </c>
      <c r="Q76" s="11" t="s">
        <v>8</v>
      </c>
      <c r="R76" s="11" t="s">
        <v>8</v>
      </c>
    </row>
    <row r="77" spans="1:18" s="11" customFormat="1" x14ac:dyDescent="0.3">
      <c r="B77" s="16" t="s">
        <v>110</v>
      </c>
      <c r="C77" s="17" t="s">
        <v>151</v>
      </c>
      <c r="D77" s="18"/>
      <c r="E77" s="16">
        <v>5</v>
      </c>
      <c r="F77" s="22"/>
      <c r="G77" s="23"/>
      <c r="H77" s="16" t="s">
        <v>110</v>
      </c>
      <c r="I77" s="17" t="s">
        <v>312</v>
      </c>
      <c r="J77" s="21" t="str">
        <f t="shared" si="0"/>
        <v/>
      </c>
      <c r="K77" s="16">
        <v>5</v>
      </c>
      <c r="Q77" s="11" t="s">
        <v>8</v>
      </c>
      <c r="R77" s="11" t="s">
        <v>8</v>
      </c>
    </row>
    <row r="78" spans="1:18" s="11" customFormat="1" ht="30" x14ac:dyDescent="0.3">
      <c r="B78" s="16" t="s">
        <v>111</v>
      </c>
      <c r="C78" s="17" t="s">
        <v>152</v>
      </c>
      <c r="D78" s="18"/>
      <c r="E78" s="16">
        <v>5</v>
      </c>
      <c r="F78" s="22"/>
      <c r="G78" s="23"/>
      <c r="H78" s="16" t="s">
        <v>111</v>
      </c>
      <c r="I78" s="17" t="s">
        <v>282</v>
      </c>
      <c r="J78" s="21" t="str">
        <f t="shared" si="0"/>
        <v/>
      </c>
      <c r="K78" s="16">
        <v>5</v>
      </c>
      <c r="N78" s="11" t="s">
        <v>8</v>
      </c>
      <c r="Q78" s="11" t="s">
        <v>8</v>
      </c>
      <c r="R78" s="11" t="s">
        <v>8</v>
      </c>
    </row>
    <row r="79" spans="1:18" s="11" customFormat="1" x14ac:dyDescent="0.3">
      <c r="B79" s="16" t="s">
        <v>112</v>
      </c>
      <c r="C79" s="17" t="s">
        <v>153</v>
      </c>
      <c r="D79" s="18"/>
      <c r="E79" s="16">
        <v>5</v>
      </c>
      <c r="F79" s="22"/>
      <c r="G79" s="23"/>
      <c r="H79" s="16" t="s">
        <v>112</v>
      </c>
      <c r="I79" s="17" t="s">
        <v>313</v>
      </c>
      <c r="J79" s="21" t="str">
        <f t="shared" si="0"/>
        <v/>
      </c>
      <c r="K79" s="16">
        <v>5</v>
      </c>
      <c r="Q79" s="11" t="s">
        <v>8</v>
      </c>
      <c r="R79" s="11" t="s">
        <v>8</v>
      </c>
    </row>
    <row r="80" spans="1:18" x14ac:dyDescent="0.3">
      <c r="A80" s="11"/>
      <c r="B80" s="16" t="s">
        <v>113</v>
      </c>
      <c r="C80" s="17" t="s">
        <v>154</v>
      </c>
      <c r="D80" s="18"/>
      <c r="E80" s="16">
        <v>5</v>
      </c>
      <c r="F80" s="22"/>
      <c r="G80" s="23"/>
      <c r="H80" s="16" t="s">
        <v>113</v>
      </c>
      <c r="I80" s="17" t="s">
        <v>314</v>
      </c>
      <c r="J80" s="21" t="str">
        <f t="shared" si="0"/>
        <v/>
      </c>
      <c r="K80" s="16">
        <v>5</v>
      </c>
      <c r="L80" s="11"/>
      <c r="M80" s="11"/>
      <c r="N80" s="11"/>
      <c r="O80" s="11"/>
      <c r="P80" s="11"/>
      <c r="Q80" s="11" t="s">
        <v>8</v>
      </c>
      <c r="R80" s="11" t="s">
        <v>8</v>
      </c>
    </row>
    <row r="81" spans="1:18" x14ac:dyDescent="0.3">
      <c r="A81" s="11"/>
      <c r="B81" s="16" t="s">
        <v>114</v>
      </c>
      <c r="C81" s="17" t="s">
        <v>155</v>
      </c>
      <c r="D81" s="18"/>
      <c r="E81" s="16">
        <v>5</v>
      </c>
      <c r="F81" s="22"/>
      <c r="G81" s="23"/>
      <c r="H81" s="16" t="s">
        <v>114</v>
      </c>
      <c r="I81" s="17" t="s">
        <v>315</v>
      </c>
      <c r="J81" s="21" t="str">
        <f t="shared" si="0"/>
        <v/>
      </c>
      <c r="K81" s="16">
        <v>5</v>
      </c>
      <c r="L81" s="11"/>
      <c r="M81" s="11"/>
      <c r="N81" s="11"/>
      <c r="O81" s="11"/>
      <c r="P81" s="11"/>
      <c r="Q81" s="11" t="s">
        <v>8</v>
      </c>
      <c r="R81" s="11" t="s">
        <v>8</v>
      </c>
    </row>
    <row r="82" spans="1:18" s="11" customFormat="1" x14ac:dyDescent="0.3">
      <c r="B82" s="16" t="s">
        <v>115</v>
      </c>
      <c r="C82" s="17" t="s">
        <v>156</v>
      </c>
      <c r="D82" s="18"/>
      <c r="E82" s="16">
        <v>5</v>
      </c>
      <c r="F82" s="22"/>
      <c r="G82" s="23"/>
      <c r="H82" s="16" t="s">
        <v>115</v>
      </c>
      <c r="I82" s="17" t="s">
        <v>316</v>
      </c>
      <c r="J82" s="21" t="str">
        <f t="shared" si="0"/>
        <v/>
      </c>
      <c r="K82" s="16">
        <v>5</v>
      </c>
      <c r="Q82" s="11" t="s">
        <v>8</v>
      </c>
      <c r="R82" s="11" t="s">
        <v>8</v>
      </c>
    </row>
    <row r="83" spans="1:18" s="11" customFormat="1" x14ac:dyDescent="0.3">
      <c r="B83" s="16" t="s">
        <v>116</v>
      </c>
      <c r="C83" s="17" t="s">
        <v>157</v>
      </c>
      <c r="D83" s="18"/>
      <c r="E83" s="16">
        <v>5</v>
      </c>
      <c r="F83" s="22"/>
      <c r="G83" s="23"/>
      <c r="H83" s="16" t="s">
        <v>116</v>
      </c>
      <c r="I83" s="17" t="s">
        <v>317</v>
      </c>
      <c r="J83" s="21" t="str">
        <f t="shared" si="0"/>
        <v/>
      </c>
      <c r="K83" s="16">
        <v>5</v>
      </c>
      <c r="Q83" s="11" t="s">
        <v>8</v>
      </c>
      <c r="R83" s="11" t="s">
        <v>8</v>
      </c>
    </row>
    <row r="84" spans="1:18" s="11" customFormat="1" x14ac:dyDescent="0.3">
      <c r="B84" s="16" t="s">
        <v>117</v>
      </c>
      <c r="C84" s="17" t="s">
        <v>158</v>
      </c>
      <c r="D84" s="18"/>
      <c r="E84" s="16">
        <v>5</v>
      </c>
      <c r="F84" s="22"/>
      <c r="G84" s="23"/>
      <c r="H84" s="16" t="s">
        <v>117</v>
      </c>
      <c r="I84" s="17" t="s">
        <v>158</v>
      </c>
      <c r="J84" s="21" t="str">
        <f t="shared" si="0"/>
        <v/>
      </c>
      <c r="K84" s="16">
        <v>5</v>
      </c>
      <c r="Q84" s="11" t="s">
        <v>8</v>
      </c>
      <c r="R84" s="11" t="s">
        <v>8</v>
      </c>
    </row>
    <row r="85" spans="1:18" s="11" customFormat="1" x14ac:dyDescent="0.3">
      <c r="B85" s="16" t="s">
        <v>118</v>
      </c>
      <c r="C85" s="17" t="s">
        <v>159</v>
      </c>
      <c r="D85" s="18"/>
      <c r="E85" s="16">
        <v>5</v>
      </c>
      <c r="F85" s="22"/>
      <c r="G85" s="23"/>
      <c r="H85" s="16" t="s">
        <v>118</v>
      </c>
      <c r="I85" s="17" t="s">
        <v>318</v>
      </c>
      <c r="J85" s="21" t="str">
        <f t="shared" si="0"/>
        <v/>
      </c>
      <c r="K85" s="16">
        <v>5</v>
      </c>
      <c r="Q85" s="11" t="s">
        <v>8</v>
      </c>
      <c r="R85" s="11" t="s">
        <v>8</v>
      </c>
    </row>
    <row r="86" spans="1:18" s="11" customFormat="1" x14ac:dyDescent="0.3">
      <c r="B86" s="16" t="s">
        <v>119</v>
      </c>
      <c r="C86" s="17" t="s">
        <v>160</v>
      </c>
      <c r="D86" s="18"/>
      <c r="E86" s="16">
        <v>5</v>
      </c>
      <c r="F86" s="22"/>
      <c r="G86" s="23"/>
      <c r="H86" s="16" t="s">
        <v>119</v>
      </c>
      <c r="I86" s="17" t="s">
        <v>160</v>
      </c>
      <c r="J86" s="21" t="str">
        <f t="shared" si="0"/>
        <v/>
      </c>
      <c r="K86" s="16">
        <v>5</v>
      </c>
      <c r="Q86" s="11" t="s">
        <v>8</v>
      </c>
      <c r="R86" s="11" t="s">
        <v>8</v>
      </c>
    </row>
    <row r="87" spans="1:18" s="11" customFormat="1" x14ac:dyDescent="0.3">
      <c r="B87" s="16" t="s">
        <v>120</v>
      </c>
      <c r="C87" s="17" t="s">
        <v>161</v>
      </c>
      <c r="D87" s="18"/>
      <c r="E87" s="16">
        <v>5</v>
      </c>
      <c r="F87" s="22"/>
      <c r="G87" s="23"/>
      <c r="H87" s="16" t="s">
        <v>120</v>
      </c>
      <c r="I87" s="17" t="s">
        <v>319</v>
      </c>
      <c r="J87" s="21" t="str">
        <f t="shared" si="0"/>
        <v/>
      </c>
      <c r="K87" s="16">
        <v>5</v>
      </c>
      <c r="Q87" s="11" t="s">
        <v>8</v>
      </c>
      <c r="R87" s="11" t="s">
        <v>8</v>
      </c>
    </row>
    <row r="88" spans="1:18" s="11" customFormat="1" x14ac:dyDescent="0.3">
      <c r="B88" s="16" t="s">
        <v>121</v>
      </c>
      <c r="C88" s="17" t="s">
        <v>162</v>
      </c>
      <c r="D88" s="18"/>
      <c r="E88" s="16">
        <v>5</v>
      </c>
      <c r="F88" s="22"/>
      <c r="G88" s="23"/>
      <c r="H88" s="16" t="s">
        <v>121</v>
      </c>
      <c r="I88" s="17" t="s">
        <v>162</v>
      </c>
      <c r="J88" s="21" t="str">
        <f t="shared" si="0"/>
        <v/>
      </c>
      <c r="K88" s="16">
        <v>5</v>
      </c>
      <c r="Q88" s="11" t="s">
        <v>8</v>
      </c>
      <c r="R88" s="11" t="s">
        <v>8</v>
      </c>
    </row>
    <row r="89" spans="1:18" s="11" customFormat="1" x14ac:dyDescent="0.3">
      <c r="B89" s="16" t="s">
        <v>122</v>
      </c>
      <c r="C89" s="17" t="s">
        <v>163</v>
      </c>
      <c r="D89" s="18"/>
      <c r="E89" s="16">
        <v>5</v>
      </c>
      <c r="F89" s="22"/>
      <c r="G89" s="23"/>
      <c r="H89" s="16" t="s">
        <v>122</v>
      </c>
      <c r="I89" s="17" t="s">
        <v>320</v>
      </c>
      <c r="J89" s="21" t="str">
        <f t="shared" si="0"/>
        <v/>
      </c>
      <c r="K89" s="16">
        <v>5</v>
      </c>
      <c r="Q89" s="11" t="s">
        <v>8</v>
      </c>
      <c r="R89" s="11" t="s">
        <v>8</v>
      </c>
    </row>
    <row r="90" spans="1:18" s="11" customFormat="1" x14ac:dyDescent="0.3">
      <c r="B90" s="16" t="s">
        <v>123</v>
      </c>
      <c r="C90" s="17" t="s">
        <v>164</v>
      </c>
      <c r="D90" s="18"/>
      <c r="E90" s="16">
        <v>5</v>
      </c>
      <c r="F90" s="22"/>
      <c r="G90" s="23"/>
      <c r="H90" s="16" t="s">
        <v>123</v>
      </c>
      <c r="I90" s="17" t="s">
        <v>321</v>
      </c>
      <c r="J90" s="21" t="str">
        <f t="shared" si="0"/>
        <v/>
      </c>
      <c r="K90" s="16">
        <v>5</v>
      </c>
      <c r="Q90" s="11" t="s">
        <v>8</v>
      </c>
      <c r="R90" s="11" t="s">
        <v>8</v>
      </c>
    </row>
    <row r="91" spans="1:18" s="11" customFormat="1" x14ac:dyDescent="0.3">
      <c r="B91" s="16" t="s">
        <v>124</v>
      </c>
      <c r="C91" s="17" t="s">
        <v>165</v>
      </c>
      <c r="D91" s="18"/>
      <c r="E91" s="16">
        <v>5</v>
      </c>
      <c r="F91" s="22"/>
      <c r="G91" s="23"/>
      <c r="H91" s="16" t="s">
        <v>124</v>
      </c>
      <c r="I91" s="17" t="s">
        <v>322</v>
      </c>
      <c r="J91" s="21" t="str">
        <f t="shared" si="0"/>
        <v/>
      </c>
      <c r="K91" s="16">
        <v>5</v>
      </c>
      <c r="Q91" s="11" t="s">
        <v>8</v>
      </c>
      <c r="R91" s="11" t="s">
        <v>8</v>
      </c>
    </row>
    <row r="92" spans="1:18" s="11" customFormat="1" x14ac:dyDescent="0.3">
      <c r="B92" s="16" t="s">
        <v>125</v>
      </c>
      <c r="C92" s="17" t="s">
        <v>166</v>
      </c>
      <c r="D92" s="18"/>
      <c r="E92" s="16">
        <v>5</v>
      </c>
      <c r="F92" s="22"/>
      <c r="G92" s="23"/>
      <c r="H92" s="16" t="s">
        <v>125</v>
      </c>
      <c r="I92" s="17" t="s">
        <v>166</v>
      </c>
      <c r="J92" s="21" t="str">
        <f t="shared" si="0"/>
        <v/>
      </c>
      <c r="K92" s="16">
        <v>5</v>
      </c>
      <c r="Q92" s="11" t="s">
        <v>8</v>
      </c>
      <c r="R92" s="11" t="s">
        <v>8</v>
      </c>
    </row>
    <row r="93" spans="1:18" s="11" customFormat="1" ht="8.25" customHeight="1" x14ac:dyDescent="0.3">
      <c r="B93" s="16"/>
      <c r="C93" s="17"/>
      <c r="D93" s="18"/>
      <c r="E93" s="16"/>
      <c r="F93" s="22"/>
      <c r="G93" s="23"/>
      <c r="H93" s="16"/>
      <c r="I93" s="17"/>
      <c r="J93" s="21"/>
      <c r="K93" s="16"/>
    </row>
    <row r="94" spans="1:18" s="11" customFormat="1" x14ac:dyDescent="0.3">
      <c r="B94" s="16" t="s">
        <v>167</v>
      </c>
      <c r="C94" s="17" t="s">
        <v>168</v>
      </c>
      <c r="D94" s="18"/>
      <c r="E94" s="16">
        <v>10</v>
      </c>
      <c r="F94" s="22"/>
      <c r="G94" s="23"/>
      <c r="H94" s="16" t="s">
        <v>167</v>
      </c>
      <c r="I94" s="17" t="s">
        <v>168</v>
      </c>
      <c r="J94" s="21" t="str">
        <f t="shared" si="0"/>
        <v/>
      </c>
      <c r="K94" s="16">
        <v>10</v>
      </c>
      <c r="R94" s="11" t="s">
        <v>8</v>
      </c>
    </row>
    <row r="95" spans="1:18" s="11" customFormat="1" ht="7.5" customHeight="1" x14ac:dyDescent="0.3">
      <c r="B95" s="16"/>
      <c r="C95" s="17"/>
      <c r="D95" s="18"/>
      <c r="E95" s="16"/>
      <c r="F95" s="22"/>
      <c r="G95" s="23"/>
      <c r="H95" s="16"/>
      <c r="I95" s="17"/>
      <c r="J95" s="21"/>
      <c r="K95" s="16"/>
    </row>
    <row r="96" spans="1:18" s="11" customFormat="1" x14ac:dyDescent="0.3">
      <c r="B96" s="16" t="s">
        <v>169</v>
      </c>
      <c r="C96" s="17" t="s">
        <v>179</v>
      </c>
      <c r="D96" s="18"/>
      <c r="E96" s="16">
        <v>5</v>
      </c>
      <c r="F96" s="22"/>
      <c r="G96" s="23"/>
      <c r="H96" s="16" t="s">
        <v>297</v>
      </c>
      <c r="I96" s="17" t="s">
        <v>179</v>
      </c>
      <c r="J96" s="21" t="str">
        <f t="shared" si="0"/>
        <v/>
      </c>
      <c r="K96" s="16">
        <v>5</v>
      </c>
      <c r="R96" s="11" t="s">
        <v>8</v>
      </c>
    </row>
    <row r="97" spans="1:18" s="11" customFormat="1" x14ac:dyDescent="0.3">
      <c r="B97" s="16" t="s">
        <v>170</v>
      </c>
      <c r="C97" s="17" t="s">
        <v>180</v>
      </c>
      <c r="D97" s="18"/>
      <c r="E97" s="16">
        <v>5</v>
      </c>
      <c r="F97" s="22"/>
      <c r="G97" s="23"/>
      <c r="H97" s="16"/>
      <c r="I97" s="25" t="s">
        <v>343</v>
      </c>
      <c r="J97" s="21"/>
      <c r="K97" s="16"/>
    </row>
    <row r="98" spans="1:18" s="11" customFormat="1" ht="30" x14ac:dyDescent="0.3">
      <c r="B98" s="16" t="s">
        <v>171</v>
      </c>
      <c r="C98" s="17" t="s">
        <v>181</v>
      </c>
      <c r="D98" s="18"/>
      <c r="E98" s="16">
        <v>5</v>
      </c>
      <c r="F98" s="22"/>
      <c r="G98" s="23"/>
      <c r="H98" s="16"/>
      <c r="I98" s="25" t="s">
        <v>323</v>
      </c>
      <c r="J98" s="21"/>
      <c r="K98" s="16"/>
    </row>
    <row r="99" spans="1:18" s="11" customFormat="1" x14ac:dyDescent="0.3">
      <c r="B99" s="16" t="s">
        <v>172</v>
      </c>
      <c r="C99" s="17" t="s">
        <v>9</v>
      </c>
      <c r="D99" s="18"/>
      <c r="E99" s="16">
        <v>10</v>
      </c>
      <c r="F99" s="22"/>
      <c r="G99" s="23"/>
      <c r="H99" s="16" t="s">
        <v>297</v>
      </c>
      <c r="I99" s="17" t="s">
        <v>9</v>
      </c>
      <c r="J99" s="21" t="str">
        <f t="shared" ref="J99:J137" si="1">IF(AND(D99&gt;=1,D99&lt;=4),D99,"")</f>
        <v/>
      </c>
      <c r="K99" s="16">
        <v>10</v>
      </c>
      <c r="R99" s="11" t="s">
        <v>8</v>
      </c>
    </row>
    <row r="100" spans="1:18" s="11" customFormat="1" x14ac:dyDescent="0.3">
      <c r="B100" s="16" t="s">
        <v>173</v>
      </c>
      <c r="C100" s="17" t="s">
        <v>182</v>
      </c>
      <c r="D100" s="18"/>
      <c r="E100" s="16">
        <v>5</v>
      </c>
      <c r="F100" s="22"/>
      <c r="G100" s="23"/>
      <c r="H100" s="16" t="s">
        <v>330</v>
      </c>
      <c r="I100" s="17" t="s">
        <v>331</v>
      </c>
      <c r="J100" s="21" t="str">
        <f t="shared" si="1"/>
        <v/>
      </c>
      <c r="K100" s="16">
        <v>5</v>
      </c>
      <c r="R100" s="11" t="s">
        <v>8</v>
      </c>
    </row>
    <row r="101" spans="1:18" s="11" customFormat="1" x14ac:dyDescent="0.3">
      <c r="B101" s="16" t="s">
        <v>174</v>
      </c>
      <c r="C101" s="17" t="s">
        <v>183</v>
      </c>
      <c r="D101" s="18"/>
      <c r="E101" s="16">
        <v>5</v>
      </c>
      <c r="F101" s="19"/>
      <c r="G101" s="20"/>
      <c r="H101" s="16" t="s">
        <v>332</v>
      </c>
      <c r="I101" s="17" t="s">
        <v>333</v>
      </c>
      <c r="J101" s="21" t="str">
        <f t="shared" si="1"/>
        <v/>
      </c>
      <c r="K101" s="16">
        <v>5</v>
      </c>
      <c r="R101" s="11" t="s">
        <v>8</v>
      </c>
    </row>
    <row r="102" spans="1:18" s="11" customFormat="1" x14ac:dyDescent="0.3">
      <c r="B102" s="16" t="s">
        <v>175</v>
      </c>
      <c r="C102" s="17" t="s">
        <v>184</v>
      </c>
      <c r="D102" s="18"/>
      <c r="E102" s="16">
        <v>5</v>
      </c>
      <c r="F102" s="22"/>
      <c r="G102" s="23"/>
      <c r="H102" s="16" t="s">
        <v>334</v>
      </c>
      <c r="I102" s="17" t="s">
        <v>335</v>
      </c>
      <c r="J102" s="21" t="str">
        <f t="shared" si="1"/>
        <v/>
      </c>
      <c r="K102" s="16">
        <v>5</v>
      </c>
      <c r="R102" s="11" t="s">
        <v>8</v>
      </c>
    </row>
    <row r="103" spans="1:18" s="11" customFormat="1" x14ac:dyDescent="0.3">
      <c r="B103" s="16" t="s">
        <v>176</v>
      </c>
      <c r="C103" s="17" t="s">
        <v>12</v>
      </c>
      <c r="D103" s="18"/>
      <c r="E103" s="16">
        <v>5</v>
      </c>
      <c r="F103" s="22"/>
      <c r="G103" s="23"/>
      <c r="H103" s="16" t="s">
        <v>297</v>
      </c>
      <c r="I103" s="17" t="s">
        <v>12</v>
      </c>
      <c r="J103" s="21" t="str">
        <f t="shared" si="1"/>
        <v/>
      </c>
      <c r="K103" s="16">
        <v>5</v>
      </c>
      <c r="R103" s="11" t="s">
        <v>8</v>
      </c>
    </row>
    <row r="104" spans="1:18" s="11" customFormat="1" x14ac:dyDescent="0.3">
      <c r="B104" s="16" t="s">
        <v>177</v>
      </c>
      <c r="C104" s="17" t="s">
        <v>10</v>
      </c>
      <c r="D104" s="18"/>
      <c r="E104" s="16">
        <v>5</v>
      </c>
      <c r="F104" s="22"/>
      <c r="G104" s="23"/>
      <c r="H104" s="16" t="s">
        <v>336</v>
      </c>
      <c r="I104" s="17" t="s">
        <v>337</v>
      </c>
      <c r="J104" s="21" t="str">
        <f t="shared" si="1"/>
        <v/>
      </c>
      <c r="K104" s="16">
        <v>5</v>
      </c>
      <c r="R104" s="11" t="s">
        <v>8</v>
      </c>
    </row>
    <row r="105" spans="1:18" ht="30" x14ac:dyDescent="0.3">
      <c r="A105" s="11"/>
      <c r="B105" s="16" t="s">
        <v>178</v>
      </c>
      <c r="C105" s="17" t="s">
        <v>185</v>
      </c>
      <c r="D105" s="18"/>
      <c r="E105" s="16">
        <v>5</v>
      </c>
      <c r="F105" s="22"/>
      <c r="G105" s="23"/>
      <c r="H105" s="16" t="s">
        <v>297</v>
      </c>
      <c r="I105" s="17" t="s">
        <v>185</v>
      </c>
      <c r="J105" s="21" t="str">
        <f t="shared" si="1"/>
        <v/>
      </c>
      <c r="K105" s="16">
        <v>5</v>
      </c>
      <c r="L105" s="11"/>
      <c r="M105" s="11"/>
      <c r="N105" s="11"/>
      <c r="O105" s="11"/>
      <c r="P105" s="11"/>
      <c r="Q105" s="11"/>
      <c r="R105" s="11" t="s">
        <v>8</v>
      </c>
    </row>
    <row r="106" spans="1:18" x14ac:dyDescent="0.3">
      <c r="A106" s="11"/>
      <c r="B106" s="16"/>
      <c r="C106" s="25" t="s">
        <v>346</v>
      </c>
      <c r="D106" s="18"/>
      <c r="E106" s="16"/>
      <c r="F106" s="22"/>
      <c r="G106" s="23"/>
      <c r="H106" s="16" t="s">
        <v>347</v>
      </c>
      <c r="I106" s="17" t="s">
        <v>53</v>
      </c>
      <c r="J106" s="21" t="str">
        <f>IF(AND(D25&gt;=1,D25&lt;=4),D25,"")</f>
        <v/>
      </c>
      <c r="K106" s="16">
        <v>5</v>
      </c>
      <c r="L106" s="11"/>
      <c r="M106" s="11"/>
      <c r="N106" s="11"/>
      <c r="O106" s="11"/>
      <c r="P106" s="11"/>
      <c r="Q106" s="11"/>
      <c r="R106" s="11" t="s">
        <v>8</v>
      </c>
    </row>
    <row r="107" spans="1:18" x14ac:dyDescent="0.3">
      <c r="A107" s="11"/>
      <c r="B107" s="16" t="s">
        <v>186</v>
      </c>
      <c r="C107" s="17" t="s">
        <v>207</v>
      </c>
      <c r="D107" s="18"/>
      <c r="E107" s="16">
        <v>5</v>
      </c>
      <c r="F107" s="22"/>
      <c r="G107" s="23"/>
      <c r="H107" s="16" t="s">
        <v>186</v>
      </c>
      <c r="I107" s="17" t="s">
        <v>207</v>
      </c>
      <c r="J107" s="21" t="str">
        <f t="shared" si="1"/>
        <v/>
      </c>
      <c r="K107" s="16">
        <v>5</v>
      </c>
      <c r="L107" s="11"/>
      <c r="M107" s="11"/>
      <c r="N107" s="11"/>
      <c r="O107" s="11"/>
      <c r="P107" s="11"/>
      <c r="Q107" s="11"/>
      <c r="R107" s="11" t="s">
        <v>8</v>
      </c>
    </row>
    <row r="108" spans="1:18" x14ac:dyDescent="0.3">
      <c r="A108" s="11"/>
      <c r="B108" s="16" t="s">
        <v>324</v>
      </c>
      <c r="C108" s="17" t="s">
        <v>325</v>
      </c>
      <c r="D108" s="18"/>
      <c r="E108" s="16">
        <v>10</v>
      </c>
      <c r="F108" s="22"/>
      <c r="G108" s="23"/>
      <c r="H108" s="16" t="s">
        <v>297</v>
      </c>
      <c r="I108" s="17" t="s">
        <v>325</v>
      </c>
      <c r="J108" s="21" t="str">
        <f t="shared" si="1"/>
        <v/>
      </c>
      <c r="K108" s="16">
        <v>10</v>
      </c>
      <c r="L108" s="11"/>
      <c r="M108" s="11"/>
      <c r="N108" s="11"/>
      <c r="O108" s="11"/>
      <c r="P108" s="11"/>
      <c r="Q108" s="11"/>
      <c r="R108" s="11" t="s">
        <v>8</v>
      </c>
    </row>
    <row r="109" spans="1:18" x14ac:dyDescent="0.3">
      <c r="A109" s="11"/>
      <c r="B109" s="16" t="s">
        <v>187</v>
      </c>
      <c r="C109" s="17" t="s">
        <v>208</v>
      </c>
      <c r="D109" s="18"/>
      <c r="E109" s="16">
        <v>5</v>
      </c>
      <c r="F109" s="22"/>
      <c r="G109" s="23"/>
      <c r="H109" s="16" t="s">
        <v>324</v>
      </c>
      <c r="I109" s="17" t="s">
        <v>208</v>
      </c>
      <c r="J109" s="21" t="str">
        <f t="shared" si="1"/>
        <v/>
      </c>
      <c r="K109" s="16">
        <v>5</v>
      </c>
      <c r="L109" s="11"/>
      <c r="M109" s="11"/>
      <c r="N109" s="11"/>
      <c r="O109" s="11"/>
      <c r="P109" s="11"/>
      <c r="Q109" s="11"/>
      <c r="R109" s="11" t="s">
        <v>8</v>
      </c>
    </row>
    <row r="110" spans="1:18" x14ac:dyDescent="0.3">
      <c r="A110" s="11"/>
      <c r="B110" s="16" t="s">
        <v>188</v>
      </c>
      <c r="C110" s="17" t="s">
        <v>209</v>
      </c>
      <c r="D110" s="18"/>
      <c r="E110" s="16">
        <v>5</v>
      </c>
      <c r="F110" s="22"/>
      <c r="G110" s="23"/>
      <c r="H110" s="16" t="s">
        <v>188</v>
      </c>
      <c r="I110" s="17" t="s">
        <v>209</v>
      </c>
      <c r="J110" s="21" t="str">
        <f t="shared" si="1"/>
        <v/>
      </c>
      <c r="K110" s="16">
        <v>5</v>
      </c>
      <c r="L110" s="11"/>
      <c r="M110" s="11"/>
      <c r="N110" s="11"/>
      <c r="O110" s="11"/>
      <c r="P110" s="11"/>
      <c r="Q110" s="11"/>
      <c r="R110" s="11" t="s">
        <v>8</v>
      </c>
    </row>
    <row r="111" spans="1:18" x14ac:dyDescent="0.3">
      <c r="A111" s="11"/>
      <c r="B111" s="16" t="s">
        <v>189</v>
      </c>
      <c r="C111" s="17" t="s">
        <v>210</v>
      </c>
      <c r="D111" s="18"/>
      <c r="E111" s="16">
        <v>5</v>
      </c>
      <c r="F111" s="22"/>
      <c r="G111" s="23"/>
      <c r="H111" s="16" t="s">
        <v>189</v>
      </c>
      <c r="I111" s="17" t="s">
        <v>210</v>
      </c>
      <c r="J111" s="21" t="str">
        <f t="shared" si="1"/>
        <v/>
      </c>
      <c r="K111" s="16">
        <v>5</v>
      </c>
      <c r="L111" s="11"/>
      <c r="M111" s="11"/>
      <c r="N111" s="11"/>
      <c r="O111" s="11"/>
      <c r="P111" s="11"/>
      <c r="Q111" s="11"/>
      <c r="R111" s="11" t="s">
        <v>8</v>
      </c>
    </row>
    <row r="112" spans="1:18" x14ac:dyDescent="0.3">
      <c r="A112" s="11"/>
      <c r="B112" s="16" t="s">
        <v>190</v>
      </c>
      <c r="C112" s="17" t="s">
        <v>211</v>
      </c>
      <c r="D112" s="18"/>
      <c r="E112" s="16">
        <v>5</v>
      </c>
      <c r="F112" s="22"/>
      <c r="G112" s="23"/>
      <c r="H112" s="16" t="s">
        <v>190</v>
      </c>
      <c r="I112" s="17" t="s">
        <v>211</v>
      </c>
      <c r="J112" s="21" t="str">
        <f t="shared" si="1"/>
        <v/>
      </c>
      <c r="K112" s="16">
        <v>5</v>
      </c>
      <c r="L112" s="11"/>
      <c r="M112" s="11"/>
      <c r="N112" s="11"/>
      <c r="O112" s="11"/>
      <c r="P112" s="11"/>
      <c r="Q112" s="11"/>
      <c r="R112" s="11" t="s">
        <v>8</v>
      </c>
    </row>
    <row r="113" spans="1:18" x14ac:dyDescent="0.3">
      <c r="A113" s="11"/>
      <c r="B113" s="16" t="s">
        <v>191</v>
      </c>
      <c r="C113" s="17" t="s">
        <v>212</v>
      </c>
      <c r="D113" s="18"/>
      <c r="E113" s="16">
        <v>5</v>
      </c>
      <c r="F113" s="19"/>
      <c r="G113" s="20"/>
      <c r="H113" s="16" t="s">
        <v>191</v>
      </c>
      <c r="I113" s="17" t="s">
        <v>212</v>
      </c>
      <c r="J113" s="21" t="str">
        <f t="shared" si="1"/>
        <v/>
      </c>
      <c r="K113" s="16">
        <v>5</v>
      </c>
      <c r="L113" s="11"/>
      <c r="M113" s="11"/>
      <c r="N113" s="11"/>
      <c r="O113" s="11"/>
      <c r="P113" s="11"/>
      <c r="Q113" s="11"/>
      <c r="R113" s="11" t="s">
        <v>8</v>
      </c>
    </row>
    <row r="114" spans="1:18" s="11" customFormat="1" x14ac:dyDescent="0.3">
      <c r="A114" s="2"/>
      <c r="B114" s="16" t="s">
        <v>192</v>
      </c>
      <c r="C114" s="17" t="s">
        <v>213</v>
      </c>
      <c r="D114" s="18"/>
      <c r="E114" s="16">
        <v>5</v>
      </c>
      <c r="F114" s="19"/>
      <c r="G114" s="20"/>
      <c r="H114" s="16" t="s">
        <v>192</v>
      </c>
      <c r="I114" s="17" t="s">
        <v>213</v>
      </c>
      <c r="J114" s="21" t="str">
        <f t="shared" si="1"/>
        <v/>
      </c>
      <c r="K114" s="16">
        <v>5</v>
      </c>
      <c r="L114" s="2"/>
      <c r="M114" s="2"/>
      <c r="N114" s="2"/>
      <c r="O114" s="2"/>
      <c r="P114" s="2"/>
      <c r="Q114" s="2"/>
      <c r="R114" s="2" t="s">
        <v>8</v>
      </c>
    </row>
    <row r="115" spans="1:18" s="11" customFormat="1" x14ac:dyDescent="0.3">
      <c r="A115" s="2"/>
      <c r="B115" s="16" t="s">
        <v>193</v>
      </c>
      <c r="C115" s="17" t="s">
        <v>214</v>
      </c>
      <c r="D115" s="18"/>
      <c r="E115" s="16">
        <v>5</v>
      </c>
      <c r="F115" s="19"/>
      <c r="G115" s="20"/>
      <c r="H115" s="16" t="s">
        <v>193</v>
      </c>
      <c r="I115" s="17" t="s">
        <v>214</v>
      </c>
      <c r="J115" s="21" t="str">
        <f t="shared" si="1"/>
        <v/>
      </c>
      <c r="K115" s="16">
        <v>5</v>
      </c>
      <c r="L115" s="2"/>
      <c r="M115" s="2"/>
      <c r="N115" s="2"/>
      <c r="O115" s="2"/>
      <c r="P115" s="2"/>
      <c r="Q115" s="2"/>
      <c r="R115" s="2" t="s">
        <v>8</v>
      </c>
    </row>
    <row r="116" spans="1:18" s="11" customFormat="1" x14ac:dyDescent="0.3">
      <c r="A116" s="2"/>
      <c r="B116" s="16" t="s">
        <v>194</v>
      </c>
      <c r="C116" s="17" t="s">
        <v>215</v>
      </c>
      <c r="D116" s="18"/>
      <c r="E116" s="16">
        <v>5</v>
      </c>
      <c r="F116" s="19"/>
      <c r="G116" s="20"/>
      <c r="H116" s="16" t="s">
        <v>194</v>
      </c>
      <c r="I116" s="17" t="s">
        <v>215</v>
      </c>
      <c r="J116" s="21" t="str">
        <f t="shared" si="1"/>
        <v/>
      </c>
      <c r="K116" s="16">
        <v>5</v>
      </c>
      <c r="L116" s="2"/>
      <c r="M116" s="2"/>
      <c r="N116" s="2"/>
      <c r="O116" s="2"/>
      <c r="P116" s="2"/>
      <c r="Q116" s="2"/>
      <c r="R116" s="2" t="s">
        <v>8</v>
      </c>
    </row>
    <row r="117" spans="1:18" s="11" customFormat="1" x14ac:dyDescent="0.3">
      <c r="B117" s="16" t="s">
        <v>195</v>
      </c>
      <c r="C117" s="17" t="s">
        <v>216</v>
      </c>
      <c r="D117" s="18"/>
      <c r="E117" s="16">
        <v>5</v>
      </c>
      <c r="F117" s="19"/>
      <c r="G117" s="20"/>
      <c r="H117" s="16" t="s">
        <v>195</v>
      </c>
      <c r="I117" s="17" t="s">
        <v>216</v>
      </c>
      <c r="J117" s="21" t="str">
        <f t="shared" si="1"/>
        <v/>
      </c>
      <c r="K117" s="16">
        <v>5</v>
      </c>
      <c r="R117" s="11" t="s">
        <v>8</v>
      </c>
    </row>
    <row r="118" spans="1:18" s="11" customFormat="1" x14ac:dyDescent="0.3">
      <c r="B118" s="16" t="s">
        <v>196</v>
      </c>
      <c r="C118" s="17" t="s">
        <v>217</v>
      </c>
      <c r="D118" s="18"/>
      <c r="E118" s="16">
        <v>5</v>
      </c>
      <c r="F118" s="19"/>
      <c r="G118" s="20"/>
      <c r="H118" s="16" t="s">
        <v>196</v>
      </c>
      <c r="I118" s="17" t="s">
        <v>217</v>
      </c>
      <c r="J118" s="21" t="str">
        <f t="shared" si="1"/>
        <v/>
      </c>
      <c r="K118" s="16">
        <v>5</v>
      </c>
      <c r="R118" s="11" t="s">
        <v>8</v>
      </c>
    </row>
    <row r="119" spans="1:18" s="11" customFormat="1" x14ac:dyDescent="0.3">
      <c r="B119" s="16" t="s">
        <v>197</v>
      </c>
      <c r="C119" s="17" t="s">
        <v>218</v>
      </c>
      <c r="D119" s="18"/>
      <c r="E119" s="16">
        <v>5</v>
      </c>
      <c r="F119" s="19"/>
      <c r="G119" s="20"/>
      <c r="H119" s="16" t="s">
        <v>340</v>
      </c>
      <c r="I119" s="17" t="s">
        <v>218</v>
      </c>
      <c r="J119" s="21" t="str">
        <f t="shared" si="1"/>
        <v/>
      </c>
      <c r="K119" s="16">
        <v>5</v>
      </c>
      <c r="R119" s="11" t="s">
        <v>8</v>
      </c>
    </row>
    <row r="120" spans="1:18" s="11" customFormat="1" x14ac:dyDescent="0.3">
      <c r="B120" s="16" t="s">
        <v>198</v>
      </c>
      <c r="C120" s="17" t="s">
        <v>219</v>
      </c>
      <c r="D120" s="18"/>
      <c r="E120" s="16">
        <v>10</v>
      </c>
      <c r="F120" s="22"/>
      <c r="G120" s="23"/>
      <c r="H120" s="16" t="s">
        <v>198</v>
      </c>
      <c r="I120" s="17" t="s">
        <v>219</v>
      </c>
      <c r="J120" s="21" t="str">
        <f t="shared" si="1"/>
        <v/>
      </c>
      <c r="K120" s="16">
        <v>10</v>
      </c>
      <c r="R120" s="11" t="s">
        <v>8</v>
      </c>
    </row>
    <row r="121" spans="1:18" s="11" customFormat="1" x14ac:dyDescent="0.3">
      <c r="B121" s="16" t="s">
        <v>199</v>
      </c>
      <c r="C121" s="17" t="s">
        <v>227</v>
      </c>
      <c r="D121" s="18"/>
      <c r="E121" s="16">
        <v>10</v>
      </c>
      <c r="F121" s="19"/>
      <c r="G121" s="20"/>
      <c r="H121" s="16" t="s">
        <v>199</v>
      </c>
      <c r="I121" s="17" t="s">
        <v>345</v>
      </c>
      <c r="J121" s="21" t="str">
        <f t="shared" si="1"/>
        <v/>
      </c>
      <c r="K121" s="16">
        <v>10</v>
      </c>
      <c r="R121" s="11" t="s">
        <v>8</v>
      </c>
    </row>
    <row r="122" spans="1:18" s="11" customFormat="1" x14ac:dyDescent="0.3">
      <c r="B122" s="16" t="s">
        <v>200</v>
      </c>
      <c r="C122" s="17" t="s">
        <v>220</v>
      </c>
      <c r="D122" s="18"/>
      <c r="E122" s="16">
        <v>5</v>
      </c>
      <c r="F122" s="19"/>
      <c r="G122" s="20"/>
      <c r="H122" s="16" t="s">
        <v>200</v>
      </c>
      <c r="I122" s="17" t="s">
        <v>220</v>
      </c>
      <c r="J122" s="21" t="str">
        <f t="shared" si="1"/>
        <v/>
      </c>
      <c r="K122" s="16">
        <v>5</v>
      </c>
      <c r="R122" s="11" t="s">
        <v>8</v>
      </c>
    </row>
    <row r="123" spans="1:18" s="11" customFormat="1" x14ac:dyDescent="0.3">
      <c r="B123" s="16" t="s">
        <v>201</v>
      </c>
      <c r="C123" s="17" t="s">
        <v>221</v>
      </c>
      <c r="D123" s="18"/>
      <c r="E123" s="16">
        <v>5</v>
      </c>
      <c r="F123" s="19"/>
      <c r="G123" s="20"/>
      <c r="H123" s="16" t="s">
        <v>201</v>
      </c>
      <c r="I123" s="17" t="s">
        <v>344</v>
      </c>
      <c r="J123" s="21" t="str">
        <f t="shared" si="1"/>
        <v/>
      </c>
      <c r="K123" s="16">
        <v>5</v>
      </c>
      <c r="R123" s="11" t="s">
        <v>8</v>
      </c>
    </row>
    <row r="124" spans="1:18" s="11" customFormat="1" x14ac:dyDescent="0.3">
      <c r="B124" s="16" t="s">
        <v>202</v>
      </c>
      <c r="C124" s="17" t="s">
        <v>222</v>
      </c>
      <c r="D124" s="18"/>
      <c r="E124" s="16">
        <v>5</v>
      </c>
      <c r="F124" s="19"/>
      <c r="G124" s="20"/>
      <c r="H124" s="16" t="s">
        <v>202</v>
      </c>
      <c r="I124" s="17" t="s">
        <v>222</v>
      </c>
      <c r="J124" s="21" t="str">
        <f t="shared" si="1"/>
        <v/>
      </c>
      <c r="K124" s="16">
        <v>5</v>
      </c>
      <c r="R124" s="11" t="s">
        <v>8</v>
      </c>
    </row>
    <row r="125" spans="1:18" s="11" customFormat="1" x14ac:dyDescent="0.3">
      <c r="B125" s="16" t="s">
        <v>203</v>
      </c>
      <c r="C125" s="17" t="s">
        <v>223</v>
      </c>
      <c r="D125" s="18"/>
      <c r="E125" s="16">
        <v>5</v>
      </c>
      <c r="F125" s="19"/>
      <c r="G125" s="20"/>
      <c r="H125" s="16" t="s">
        <v>203</v>
      </c>
      <c r="I125" s="17" t="s">
        <v>223</v>
      </c>
      <c r="J125" s="21" t="str">
        <f t="shared" si="1"/>
        <v/>
      </c>
      <c r="K125" s="16">
        <v>5</v>
      </c>
      <c r="R125" s="11" t="s">
        <v>8</v>
      </c>
    </row>
    <row r="126" spans="1:18" s="11" customFormat="1" x14ac:dyDescent="0.3">
      <c r="B126" s="16" t="s">
        <v>204</v>
      </c>
      <c r="C126" s="17" t="s">
        <v>224</v>
      </c>
      <c r="D126" s="18"/>
      <c r="E126" s="16">
        <v>5</v>
      </c>
      <c r="F126" s="19"/>
      <c r="G126" s="20"/>
      <c r="H126" s="16" t="s">
        <v>204</v>
      </c>
      <c r="I126" s="17" t="s">
        <v>224</v>
      </c>
      <c r="J126" s="21" t="str">
        <f t="shared" si="1"/>
        <v/>
      </c>
      <c r="K126" s="16">
        <v>5</v>
      </c>
      <c r="R126" s="11" t="s">
        <v>8</v>
      </c>
    </row>
    <row r="127" spans="1:18" x14ac:dyDescent="0.3">
      <c r="A127" s="11"/>
      <c r="B127" s="16" t="s">
        <v>205</v>
      </c>
      <c r="C127" s="17" t="s">
        <v>225</v>
      </c>
      <c r="D127" s="18"/>
      <c r="E127" s="16">
        <v>5</v>
      </c>
      <c r="F127" s="19"/>
      <c r="G127" s="20"/>
      <c r="H127" s="16" t="s">
        <v>205</v>
      </c>
      <c r="I127" s="17" t="s">
        <v>225</v>
      </c>
      <c r="J127" s="21" t="str">
        <f t="shared" si="1"/>
        <v/>
      </c>
      <c r="K127" s="16">
        <v>5</v>
      </c>
      <c r="L127" s="11"/>
      <c r="M127" s="11"/>
      <c r="N127" s="11"/>
      <c r="O127" s="11"/>
      <c r="P127" s="11"/>
      <c r="Q127" s="11"/>
      <c r="R127" s="11" t="s">
        <v>8</v>
      </c>
    </row>
    <row r="128" spans="1:18" x14ac:dyDescent="0.3">
      <c r="A128" s="11"/>
      <c r="B128" s="16" t="s">
        <v>326</v>
      </c>
      <c r="C128" s="17" t="s">
        <v>327</v>
      </c>
      <c r="D128" s="18"/>
      <c r="E128" s="16">
        <v>5</v>
      </c>
      <c r="F128" s="19"/>
      <c r="G128" s="20"/>
      <c r="H128" s="16" t="s">
        <v>297</v>
      </c>
      <c r="I128" s="17" t="s">
        <v>327</v>
      </c>
      <c r="J128" s="21" t="str">
        <f t="shared" si="1"/>
        <v/>
      </c>
      <c r="K128" s="16">
        <v>5</v>
      </c>
      <c r="L128" s="11"/>
      <c r="M128" s="11"/>
      <c r="N128" s="11"/>
      <c r="O128" s="11"/>
      <c r="P128" s="11"/>
      <c r="Q128" s="11"/>
      <c r="R128" s="11" t="s">
        <v>8</v>
      </c>
    </row>
    <row r="129" spans="1:18" x14ac:dyDescent="0.3">
      <c r="A129" s="11"/>
      <c r="B129" s="16" t="s">
        <v>206</v>
      </c>
      <c r="C129" s="17" t="s">
        <v>226</v>
      </c>
      <c r="D129" s="18"/>
      <c r="E129" s="16">
        <v>10</v>
      </c>
      <c r="F129" s="19"/>
      <c r="G129" s="20"/>
      <c r="H129" s="16" t="s">
        <v>326</v>
      </c>
      <c r="I129" s="17" t="s">
        <v>226</v>
      </c>
      <c r="J129" s="21" t="str">
        <f t="shared" si="1"/>
        <v/>
      </c>
      <c r="K129" s="16">
        <v>10</v>
      </c>
      <c r="L129" s="11"/>
      <c r="M129" s="11"/>
      <c r="N129" s="11"/>
      <c r="O129" s="11"/>
      <c r="P129" s="11"/>
      <c r="Q129" s="11"/>
      <c r="R129" s="11" t="s">
        <v>8</v>
      </c>
    </row>
    <row r="130" spans="1:18" x14ac:dyDescent="0.3">
      <c r="A130" s="11"/>
      <c r="B130" s="16"/>
      <c r="C130" s="17"/>
      <c r="D130" s="18"/>
      <c r="E130" s="16"/>
      <c r="F130" s="19"/>
      <c r="G130" s="20"/>
      <c r="H130" s="16" t="s">
        <v>348</v>
      </c>
      <c r="I130" s="17" t="s">
        <v>54</v>
      </c>
      <c r="J130" s="21" t="str">
        <f>IF(AND(D28&gt;=1,D28&lt;=4),D28,"")</f>
        <v/>
      </c>
      <c r="K130" s="16">
        <v>5</v>
      </c>
      <c r="L130" s="11"/>
      <c r="M130" s="11"/>
      <c r="N130" s="11"/>
      <c r="O130" s="11"/>
      <c r="P130" s="11"/>
      <c r="Q130" s="11"/>
      <c r="R130" s="11" t="s">
        <v>8</v>
      </c>
    </row>
    <row r="131" spans="1:18" x14ac:dyDescent="0.3">
      <c r="A131" s="11"/>
      <c r="B131" s="16" t="s">
        <v>228</v>
      </c>
      <c r="C131" s="17" t="s">
        <v>244</v>
      </c>
      <c r="D131" s="18"/>
      <c r="E131" s="16">
        <v>5</v>
      </c>
      <c r="F131" s="19"/>
      <c r="G131" s="20"/>
      <c r="H131" s="16" t="s">
        <v>228</v>
      </c>
      <c r="I131" s="17" t="s">
        <v>244</v>
      </c>
      <c r="J131" s="21" t="str">
        <f t="shared" si="1"/>
        <v/>
      </c>
      <c r="K131" s="16">
        <v>5</v>
      </c>
      <c r="L131" s="11"/>
      <c r="M131" s="11"/>
      <c r="N131" s="11"/>
      <c r="O131" s="11"/>
      <c r="P131" s="11"/>
      <c r="Q131" s="11"/>
      <c r="R131" s="11" t="s">
        <v>8</v>
      </c>
    </row>
    <row r="132" spans="1:18" x14ac:dyDescent="0.3">
      <c r="A132" s="11"/>
      <c r="B132" s="16" t="s">
        <v>229</v>
      </c>
      <c r="C132" s="17" t="s">
        <v>245</v>
      </c>
      <c r="D132" s="18"/>
      <c r="E132" s="16">
        <v>5</v>
      </c>
      <c r="F132" s="19"/>
      <c r="G132" s="20"/>
      <c r="H132" s="16" t="s">
        <v>229</v>
      </c>
      <c r="I132" s="17" t="s">
        <v>245</v>
      </c>
      <c r="J132" s="21" t="str">
        <f t="shared" si="1"/>
        <v/>
      </c>
      <c r="K132" s="16">
        <v>5</v>
      </c>
      <c r="L132" s="11"/>
      <c r="M132" s="11"/>
      <c r="N132" s="11"/>
      <c r="O132" s="11"/>
      <c r="P132" s="11"/>
      <c r="Q132" s="11"/>
      <c r="R132" s="11" t="s">
        <v>8</v>
      </c>
    </row>
    <row r="133" spans="1:18" x14ac:dyDescent="0.3">
      <c r="A133" s="11"/>
      <c r="B133" s="16" t="s">
        <v>230</v>
      </c>
      <c r="C133" s="17" t="s">
        <v>246</v>
      </c>
      <c r="D133" s="18"/>
      <c r="E133" s="16">
        <v>5</v>
      </c>
      <c r="F133" s="19"/>
      <c r="G133" s="20"/>
      <c r="H133" s="16" t="s">
        <v>230</v>
      </c>
      <c r="I133" s="17" t="s">
        <v>246</v>
      </c>
      <c r="J133" s="21" t="str">
        <f t="shared" si="1"/>
        <v/>
      </c>
      <c r="K133" s="16">
        <v>5</v>
      </c>
      <c r="L133" s="11"/>
      <c r="M133" s="11"/>
      <c r="N133" s="11"/>
      <c r="O133" s="11"/>
      <c r="P133" s="11"/>
      <c r="Q133" s="11"/>
      <c r="R133" s="11" t="s">
        <v>8</v>
      </c>
    </row>
    <row r="134" spans="1:18" x14ac:dyDescent="0.3">
      <c r="A134" s="11"/>
      <c r="B134" s="16" t="s">
        <v>231</v>
      </c>
      <c r="C134" s="17" t="s">
        <v>247</v>
      </c>
      <c r="D134" s="18"/>
      <c r="E134" s="16">
        <v>5</v>
      </c>
      <c r="F134" s="19"/>
      <c r="G134" s="20"/>
      <c r="H134" s="16" t="s">
        <v>231</v>
      </c>
      <c r="I134" s="17" t="s">
        <v>247</v>
      </c>
      <c r="J134" s="21" t="str">
        <f t="shared" si="1"/>
        <v/>
      </c>
      <c r="K134" s="16">
        <v>5</v>
      </c>
      <c r="L134" s="11"/>
      <c r="M134" s="11"/>
      <c r="N134" s="11"/>
      <c r="O134" s="11"/>
      <c r="P134" s="11"/>
      <c r="Q134" s="11"/>
      <c r="R134" s="11" t="s">
        <v>8</v>
      </c>
    </row>
    <row r="135" spans="1:18" x14ac:dyDescent="0.3">
      <c r="A135" s="11"/>
      <c r="B135" s="16" t="s">
        <v>328</v>
      </c>
      <c r="C135" s="17" t="s">
        <v>329</v>
      </c>
      <c r="D135" s="18"/>
      <c r="E135" s="16">
        <v>5</v>
      </c>
      <c r="F135" s="19"/>
      <c r="G135" s="20"/>
      <c r="H135" s="16" t="s">
        <v>297</v>
      </c>
      <c r="I135" s="17" t="s">
        <v>329</v>
      </c>
      <c r="J135" s="21" t="str">
        <f t="shared" si="1"/>
        <v/>
      </c>
      <c r="K135" s="16">
        <v>5</v>
      </c>
      <c r="L135" s="11"/>
      <c r="M135" s="11"/>
      <c r="N135" s="11"/>
      <c r="O135" s="11"/>
      <c r="P135" s="11"/>
      <c r="Q135" s="11"/>
      <c r="R135" s="11" t="s">
        <v>8</v>
      </c>
    </row>
    <row r="136" spans="1:18" x14ac:dyDescent="0.3">
      <c r="A136" s="11"/>
      <c r="B136" s="16" t="s">
        <v>232</v>
      </c>
      <c r="C136" s="17" t="s">
        <v>248</v>
      </c>
      <c r="D136" s="18"/>
      <c r="E136" s="16">
        <v>5</v>
      </c>
      <c r="F136" s="19"/>
      <c r="G136" s="20"/>
      <c r="H136" s="16" t="s">
        <v>232</v>
      </c>
      <c r="I136" s="17" t="s">
        <v>349</v>
      </c>
      <c r="J136" s="21" t="str">
        <f t="shared" si="1"/>
        <v/>
      </c>
      <c r="K136" s="16">
        <v>5</v>
      </c>
      <c r="L136" s="11"/>
      <c r="M136" s="11"/>
      <c r="N136" s="11"/>
      <c r="O136" s="11"/>
      <c r="P136" s="11"/>
      <c r="Q136" s="11"/>
      <c r="R136" s="11" t="s">
        <v>8</v>
      </c>
    </row>
    <row r="137" spans="1:18" s="11" customFormat="1" x14ac:dyDescent="0.3">
      <c r="B137" s="16" t="s">
        <v>233</v>
      </c>
      <c r="C137" s="17" t="s">
        <v>249</v>
      </c>
      <c r="D137" s="18"/>
      <c r="E137" s="16">
        <v>5</v>
      </c>
      <c r="F137" s="22"/>
      <c r="G137" s="23"/>
      <c r="H137" s="16" t="s">
        <v>233</v>
      </c>
      <c r="I137" s="17" t="s">
        <v>350</v>
      </c>
      <c r="J137" s="21" t="str">
        <f t="shared" si="1"/>
        <v/>
      </c>
      <c r="K137" s="16">
        <v>5</v>
      </c>
      <c r="R137" s="11" t="s">
        <v>8</v>
      </c>
    </row>
    <row r="138" spans="1:18" x14ac:dyDescent="0.3">
      <c r="A138" s="11"/>
      <c r="B138" s="16" t="s">
        <v>338</v>
      </c>
      <c r="C138" s="17" t="s">
        <v>339</v>
      </c>
      <c r="D138" s="18"/>
      <c r="E138" s="16">
        <v>5</v>
      </c>
      <c r="F138" s="19"/>
      <c r="G138" s="20"/>
      <c r="H138" s="16"/>
      <c r="I138" s="25" t="s">
        <v>351</v>
      </c>
      <c r="J138" s="21"/>
      <c r="K138" s="16"/>
      <c r="L138" s="11"/>
      <c r="M138" s="11"/>
      <c r="N138" s="11"/>
      <c r="O138" s="11"/>
      <c r="P138" s="11"/>
      <c r="Q138" s="11"/>
      <c r="R138" s="11"/>
    </row>
    <row r="139" spans="1:18" x14ac:dyDescent="0.3">
      <c r="A139" s="11"/>
      <c r="B139" s="16" t="s">
        <v>234</v>
      </c>
      <c r="C139" s="17" t="s">
        <v>250</v>
      </c>
      <c r="D139" s="18"/>
      <c r="E139" s="16">
        <v>5</v>
      </c>
      <c r="F139" s="19"/>
      <c r="G139" s="20"/>
      <c r="H139" s="16" t="s">
        <v>338</v>
      </c>
      <c r="I139" s="17" t="s">
        <v>250</v>
      </c>
      <c r="J139" s="21" t="str">
        <f>IF(AND(MAX(D138,D139)&gt;=1,MAX(D138,D139)&lt;=4),MAX(D138,D139),"")</f>
        <v/>
      </c>
      <c r="K139" s="16">
        <v>5</v>
      </c>
      <c r="L139" s="11"/>
      <c r="M139" s="11"/>
      <c r="N139" s="11"/>
      <c r="O139" s="11"/>
      <c r="P139" s="11"/>
      <c r="Q139" s="11"/>
      <c r="R139" s="11" t="s">
        <v>8</v>
      </c>
    </row>
    <row r="140" spans="1:18" x14ac:dyDescent="0.3">
      <c r="A140" s="11"/>
      <c r="B140" s="16" t="s">
        <v>235</v>
      </c>
      <c r="C140" s="17" t="s">
        <v>251</v>
      </c>
      <c r="D140" s="18"/>
      <c r="E140" s="16">
        <v>5</v>
      </c>
      <c r="F140" s="19"/>
      <c r="G140" s="20"/>
      <c r="H140" s="16" t="s">
        <v>235</v>
      </c>
      <c r="I140" s="17" t="s">
        <v>251</v>
      </c>
      <c r="J140" s="21" t="str">
        <f t="shared" ref="J140:J150" si="2">IF(AND(D140&gt;=1,D140&lt;=4),D140,"")</f>
        <v/>
      </c>
      <c r="K140" s="16">
        <v>5</v>
      </c>
      <c r="L140" s="11"/>
      <c r="M140" s="11"/>
      <c r="N140" s="11"/>
      <c r="O140" s="11"/>
      <c r="P140" s="11"/>
      <c r="Q140" s="11"/>
      <c r="R140" s="11" t="s">
        <v>8</v>
      </c>
    </row>
    <row r="141" spans="1:18" s="11" customFormat="1" x14ac:dyDescent="0.3">
      <c r="B141" s="16" t="s">
        <v>236</v>
      </c>
      <c r="C141" s="17" t="s">
        <v>252</v>
      </c>
      <c r="D141" s="18"/>
      <c r="E141" s="16">
        <v>5</v>
      </c>
      <c r="F141" s="22"/>
      <c r="G141" s="23"/>
      <c r="H141" s="16" t="s">
        <v>236</v>
      </c>
      <c r="I141" s="17" t="s">
        <v>252</v>
      </c>
      <c r="J141" s="21" t="str">
        <f t="shared" si="2"/>
        <v/>
      </c>
      <c r="K141" s="16">
        <v>5</v>
      </c>
      <c r="R141" s="11" t="s">
        <v>8</v>
      </c>
    </row>
    <row r="142" spans="1:18" x14ac:dyDescent="0.3">
      <c r="A142" s="11"/>
      <c r="B142" s="16" t="s">
        <v>237</v>
      </c>
      <c r="C142" s="17" t="s">
        <v>253</v>
      </c>
      <c r="D142" s="18"/>
      <c r="E142" s="16">
        <v>5</v>
      </c>
      <c r="F142" s="19"/>
      <c r="G142" s="20"/>
      <c r="H142" s="16" t="s">
        <v>237</v>
      </c>
      <c r="I142" s="17" t="s">
        <v>253</v>
      </c>
      <c r="J142" s="21" t="str">
        <f t="shared" si="2"/>
        <v/>
      </c>
      <c r="K142" s="16">
        <v>5</v>
      </c>
      <c r="L142" s="11"/>
      <c r="M142" s="11"/>
      <c r="N142" s="11"/>
      <c r="O142" s="11"/>
      <c r="P142" s="11"/>
      <c r="Q142" s="11"/>
      <c r="R142" s="11" t="s">
        <v>8</v>
      </c>
    </row>
    <row r="143" spans="1:18" x14ac:dyDescent="0.3">
      <c r="B143" s="16" t="s">
        <v>238</v>
      </c>
      <c r="C143" s="17" t="s">
        <v>254</v>
      </c>
      <c r="D143" s="18"/>
      <c r="E143" s="16">
        <v>5</v>
      </c>
      <c r="F143" s="19"/>
      <c r="G143" s="20"/>
      <c r="H143" s="16" t="s">
        <v>341</v>
      </c>
      <c r="I143" s="25" t="s">
        <v>342</v>
      </c>
      <c r="J143" s="21" t="str">
        <f t="shared" si="2"/>
        <v/>
      </c>
      <c r="K143" s="16">
        <v>5</v>
      </c>
      <c r="R143" s="2" t="s">
        <v>8</v>
      </c>
    </row>
    <row r="144" spans="1:18" x14ac:dyDescent="0.3">
      <c r="B144" s="16" t="s">
        <v>239</v>
      </c>
      <c r="C144" s="17" t="s">
        <v>255</v>
      </c>
      <c r="D144" s="18"/>
      <c r="E144" s="16">
        <v>5</v>
      </c>
      <c r="F144" s="19"/>
      <c r="G144" s="20"/>
      <c r="H144" s="16" t="s">
        <v>239</v>
      </c>
      <c r="I144" s="17" t="s">
        <v>255</v>
      </c>
      <c r="J144" s="21" t="str">
        <f t="shared" si="2"/>
        <v/>
      </c>
      <c r="K144" s="16">
        <v>5</v>
      </c>
      <c r="R144" s="2" t="s">
        <v>8</v>
      </c>
    </row>
    <row r="145" spans="1:18" x14ac:dyDescent="0.3">
      <c r="B145" s="16" t="s">
        <v>240</v>
      </c>
      <c r="C145" s="17" t="s">
        <v>256</v>
      </c>
      <c r="D145" s="18"/>
      <c r="E145" s="16">
        <v>5</v>
      </c>
      <c r="F145" s="19"/>
      <c r="G145" s="20"/>
      <c r="H145" s="16" t="s">
        <v>352</v>
      </c>
      <c r="I145" s="17" t="s">
        <v>256</v>
      </c>
      <c r="J145" s="21" t="str">
        <f t="shared" si="2"/>
        <v/>
      </c>
      <c r="K145" s="16">
        <v>5</v>
      </c>
      <c r="R145" s="2" t="s">
        <v>8</v>
      </c>
    </row>
    <row r="146" spans="1:18" x14ac:dyDescent="0.3">
      <c r="B146" s="16" t="s">
        <v>241</v>
      </c>
      <c r="C146" s="17" t="s">
        <v>257</v>
      </c>
      <c r="D146" s="18"/>
      <c r="E146" s="16">
        <v>5</v>
      </c>
      <c r="F146" s="19"/>
      <c r="G146" s="20"/>
      <c r="H146" s="16" t="s">
        <v>241</v>
      </c>
      <c r="I146" s="17" t="s">
        <v>257</v>
      </c>
      <c r="J146" s="21" t="str">
        <f t="shared" si="2"/>
        <v/>
      </c>
      <c r="K146" s="16">
        <v>5</v>
      </c>
      <c r="R146" s="2" t="s">
        <v>8</v>
      </c>
    </row>
    <row r="147" spans="1:18" x14ac:dyDescent="0.3">
      <c r="B147" s="16" t="s">
        <v>242</v>
      </c>
      <c r="C147" s="17" t="s">
        <v>258</v>
      </c>
      <c r="D147" s="18"/>
      <c r="E147" s="16">
        <v>5</v>
      </c>
      <c r="F147" s="19"/>
      <c r="G147" s="20"/>
      <c r="H147" s="16" t="s">
        <v>242</v>
      </c>
      <c r="I147" s="17" t="s">
        <v>258</v>
      </c>
      <c r="J147" s="21" t="str">
        <f t="shared" si="2"/>
        <v/>
      </c>
      <c r="K147" s="16">
        <v>5</v>
      </c>
      <c r="R147" s="2" t="s">
        <v>8</v>
      </c>
    </row>
    <row r="148" spans="1:18" x14ac:dyDescent="0.3">
      <c r="B148" s="16" t="s">
        <v>243</v>
      </c>
      <c r="C148" s="17" t="s">
        <v>259</v>
      </c>
      <c r="D148" s="18"/>
      <c r="E148" s="16">
        <v>5</v>
      </c>
      <c r="F148" s="19"/>
      <c r="G148" s="20"/>
      <c r="H148" s="16" t="s">
        <v>243</v>
      </c>
      <c r="I148" s="17" t="s">
        <v>259</v>
      </c>
      <c r="J148" s="21" t="str">
        <f t="shared" si="2"/>
        <v/>
      </c>
      <c r="K148" s="16">
        <v>5</v>
      </c>
      <c r="R148" s="2" t="s">
        <v>8</v>
      </c>
    </row>
    <row r="149" spans="1:18" ht="30" x14ac:dyDescent="0.3">
      <c r="A149" s="11"/>
      <c r="B149" s="16"/>
      <c r="C149" s="17" t="s">
        <v>260</v>
      </c>
      <c r="D149" s="18"/>
      <c r="E149" s="24"/>
      <c r="F149" s="22"/>
      <c r="G149" s="23"/>
      <c r="H149" s="16"/>
      <c r="I149" s="17" t="s">
        <v>261</v>
      </c>
      <c r="J149" s="21" t="str">
        <f t="shared" si="2"/>
        <v/>
      </c>
      <c r="K149" s="16">
        <f>E149</f>
        <v>0</v>
      </c>
      <c r="L149" s="11"/>
      <c r="M149" s="11"/>
      <c r="N149" s="11"/>
      <c r="O149" s="11"/>
      <c r="P149" s="11" t="s">
        <v>8</v>
      </c>
      <c r="Q149" s="11"/>
      <c r="R149" s="11" t="s">
        <v>8</v>
      </c>
    </row>
    <row r="150" spans="1:18" x14ac:dyDescent="0.3">
      <c r="A150" s="11"/>
      <c r="B150" s="16"/>
      <c r="C150" s="17" t="s">
        <v>260</v>
      </c>
      <c r="D150" s="18"/>
      <c r="E150" s="24"/>
      <c r="F150" s="22"/>
      <c r="G150" s="23"/>
      <c r="H150" s="16"/>
      <c r="I150" s="17" t="s">
        <v>262</v>
      </c>
      <c r="J150" s="21" t="str">
        <f t="shared" si="2"/>
        <v/>
      </c>
      <c r="K150" s="16">
        <f>E150</f>
        <v>0</v>
      </c>
      <c r="L150" s="11"/>
      <c r="M150" s="11"/>
      <c r="N150" s="11"/>
      <c r="O150" s="11"/>
      <c r="P150" s="11"/>
      <c r="Q150" s="11"/>
      <c r="R150" s="11" t="s">
        <v>8</v>
      </c>
    </row>
  </sheetData>
  <mergeCells count="15">
    <mergeCell ref="B26:B27"/>
    <mergeCell ref="C26:C27"/>
    <mergeCell ref="D26:D27"/>
    <mergeCell ref="E26:E27"/>
    <mergeCell ref="F26:F27"/>
    <mergeCell ref="B11:E11"/>
    <mergeCell ref="H11:K11"/>
    <mergeCell ref="T7:V7"/>
    <mergeCell ref="A1:J1"/>
    <mergeCell ref="T2:V2"/>
    <mergeCell ref="T3:V3"/>
    <mergeCell ref="E4:G4"/>
    <mergeCell ref="T4:V4"/>
    <mergeCell ref="E8:G8"/>
    <mergeCell ref="T5:V6"/>
  </mergeCells>
  <phoneticPr fontId="10" type="noConversion"/>
  <conditionalFormatting sqref="C149:C150">
    <cfRule type="expression" dxfId="33" priority="14">
      <formula>#REF!="P"</formula>
    </cfRule>
    <cfRule type="expression" dxfId="32" priority="15">
      <formula>#REF!="W"</formula>
    </cfRule>
  </conditionalFormatting>
  <conditionalFormatting sqref="I149:I150">
    <cfRule type="expression" dxfId="31" priority="12">
      <formula>#REF!="W"</formula>
    </cfRule>
    <cfRule type="expression" dxfId="30" priority="13">
      <formula>#REF!="P"</formula>
    </cfRule>
  </conditionalFormatting>
  <conditionalFormatting sqref="B149:B150 D149:E150 B13:E26 B28:E148">
    <cfRule type="expression" dxfId="29" priority="20">
      <formula>#REF!="P"</formula>
    </cfRule>
    <cfRule type="expression" dxfId="28" priority="21">
      <formula>#REF!="W"</formula>
    </cfRule>
  </conditionalFormatting>
  <conditionalFormatting sqref="H149:H150 H22:I24 H26:I27 H25 H29:I33 H28 H13:K21 J22:K34 H35:K140 H141:I148 J141:K150">
    <cfRule type="expression" dxfId="27" priority="26">
      <formula>#REF!="W"</formula>
    </cfRule>
    <cfRule type="expression" dxfId="26" priority="27">
      <formula>#REF!="P"</formula>
    </cfRule>
  </conditionalFormatting>
  <conditionalFormatting sqref="I25">
    <cfRule type="expression" dxfId="25" priority="8">
      <formula>#REF!="P"</formula>
    </cfRule>
    <cfRule type="expression" dxfId="24" priority="9">
      <formula>#REF!="W"</formula>
    </cfRule>
  </conditionalFormatting>
  <conditionalFormatting sqref="I28">
    <cfRule type="expression" dxfId="23" priority="6">
      <formula>#REF!="P"</formula>
    </cfRule>
    <cfRule type="expression" dxfId="22" priority="7">
      <formula>#REF!="W"</formula>
    </cfRule>
  </conditionalFormatting>
  <conditionalFormatting sqref="C4">
    <cfRule type="cellIs" dxfId="21" priority="5" operator="equal">
      <formula>95</formula>
    </cfRule>
  </conditionalFormatting>
  <conditionalFormatting sqref="E4:G4">
    <cfRule type="cellIs" dxfId="20" priority="4" operator="equal">
      <formula>5</formula>
    </cfRule>
  </conditionalFormatting>
  <conditionalFormatting sqref="I4">
    <cfRule type="cellIs" dxfId="19" priority="3" operator="equal">
      <formula>20</formula>
    </cfRule>
  </conditionalFormatting>
  <conditionalFormatting sqref="E8:G8">
    <cfRule type="cellIs" dxfId="17" priority="2" operator="greaterThanOrEqual">
      <formula>5</formula>
    </cfRule>
  </conditionalFormatting>
  <conditionalFormatting sqref="I8">
    <cfRule type="cellIs" dxfId="18" priority="1" operator="greaterThanOrEqual">
      <formula>40</formula>
    </cfRule>
  </conditionalFormatting>
  <pageMargins left="0.7" right="0.7" top="0.78740157499999996" bottom="0.78740157499999996" header="0.3" footer="0.3"/>
  <pageSetup paperSize="8" scale="61" fitToHeight="0" orientation="portrait" r:id="rId1"/>
  <ignoredErrors>
    <ignoredError sqref="J106 J130 J2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Äquivalenztabelle interaktiv</vt:lpstr>
      <vt:lpstr>'Äquivalenztabelle interaktiv'!Druckbereich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Thieme, Karl-Konstantin</dc:creator>
  <cp:lastModifiedBy>Thieme, Karl-Konstantin</cp:lastModifiedBy>
  <dcterms:created xsi:type="dcterms:W3CDTF">2025-05-07T12:16:38Z</dcterms:created>
  <dcterms:modified xsi:type="dcterms:W3CDTF">2026-07-06T13:05:10Z</dcterms:modified>
</cp:coreProperties>
</file>