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whist\Downloads\"/>
    </mc:Choice>
  </mc:AlternateContent>
  <xr:revisionPtr revIDLastSave="0" documentId="13_ncr:1_{F40BC93A-572D-4BF9-888D-8B87E141AF3B}" xr6:coauthVersionLast="47" xr6:coauthVersionMax="47" xr10:uidLastSave="{00000000-0000-0000-0000-000000000000}"/>
  <bookViews>
    <workbookView xWindow="-107" yWindow="-107" windowWidth="20847" windowHeight="13110" firstSheet="1" activeTab="1" xr2:uid="{00000000-000D-0000-FFFF-FFFF00000000}"/>
  </bookViews>
  <sheets>
    <sheet name="Rechner BA_PSY neu" sheetId="2" r:id="rId1"/>
    <sheet name="Rechner aktuell klinisch" sheetId="5" r:id="rId2"/>
    <sheet name="Rechner aktuell nicht-klinisch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5" l="1"/>
  <c r="D35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5" i="5"/>
  <c r="D26" i="5"/>
  <c r="D32" i="5"/>
  <c r="D26" i="4"/>
  <c r="D33" i="4"/>
  <c r="B28" i="4"/>
  <c r="B27" i="5"/>
  <c r="D27" i="4"/>
  <c r="D25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3" i="4"/>
  <c r="C35" i="2"/>
  <c r="C63" i="2" s="1"/>
  <c r="D27" i="5" l="1"/>
  <c r="C38" i="5" s="1"/>
  <c r="D28" i="4"/>
  <c r="C39" i="4" s="1"/>
  <c r="C3" i="2"/>
  <c r="C30" i="2" s="1"/>
  <c r="D36" i="4" l="1"/>
  <c r="C38" i="4" s="1"/>
</calcChain>
</file>

<file path=xl/sharedStrings.xml><?xml version="1.0" encoding="utf-8"?>
<sst xmlns="http://schemas.openxmlformats.org/spreadsheetml/2006/main" count="139" uniqueCount="47">
  <si>
    <t>Gesamtnote</t>
  </si>
  <si>
    <t>Pflicht</t>
  </si>
  <si>
    <t>LP</t>
  </si>
  <si>
    <t>Note</t>
  </si>
  <si>
    <t>Bachelorarbeit</t>
  </si>
  <si>
    <t>Methoden der Psychologie</t>
  </si>
  <si>
    <t>Versuchsplanung und Grundlagen der Statistik</t>
  </si>
  <si>
    <t>Multivariate Statistik</t>
  </si>
  <si>
    <t>Experimentalpsychologisches Arbeiten</t>
  </si>
  <si>
    <t>Evaluation und Metaanalyse</t>
  </si>
  <si>
    <t>Psychologische Diagnostik: Grundlagen</t>
  </si>
  <si>
    <t>Psychologische Diagnostik: Vertiefung</t>
  </si>
  <si>
    <t>Allgemeine Psychologie: Kognitive Prozesse</t>
  </si>
  <si>
    <t>Allgemeine Psychologie: Lernen, Gedächtnis, Emotion, Motivation</t>
  </si>
  <si>
    <t>Biopsychologie</t>
  </si>
  <si>
    <t>Entwicklungspsychologie</t>
  </si>
  <si>
    <t>Persönlichkeitspsychologie</t>
  </si>
  <si>
    <t>Sozialpsychologie</t>
  </si>
  <si>
    <t>Arbeits- und Organisationspsychologie</t>
  </si>
  <si>
    <t>Personalpsychologie</t>
  </si>
  <si>
    <t>Ingenieur- und Verkehrspsychologie</t>
  </si>
  <si>
    <t>Pädagogische Psychologie</t>
  </si>
  <si>
    <t>Klinische Psychologie, Psychotherapie, Gesundheitspsychologie</t>
  </si>
  <si>
    <t>Wahlpflicht</t>
  </si>
  <si>
    <t>Orientierungspraktikum Klinische Psychologie und Psychotherapie</t>
  </si>
  <si>
    <t>Berufspraktikum Klinische Psychologie und Psychotherapie</t>
  </si>
  <si>
    <t>Klinische Psychologie, Psychotherapie und Medizinische Grundlagen</t>
  </si>
  <si>
    <t>Englisch und gesellschaftliche Bildung</t>
  </si>
  <si>
    <t>Orientierungspraktikum Praxisfelder und Forschung</t>
  </si>
  <si>
    <t>Berufspraktikum Praxisfelder und Forschung</t>
  </si>
  <si>
    <t>Verkehrswissenschaft</t>
  </si>
  <si>
    <t>Grundlagen der Mathematik</t>
  </si>
  <si>
    <t>Zwischennote von allen Modulnoten</t>
  </si>
  <si>
    <t>unbenotet</t>
  </si>
  <si>
    <t>Modulnote geht nicht in die Berechnung ein</t>
  </si>
  <si>
    <t>Klinisches Wahlpflichtmodul WP1</t>
  </si>
  <si>
    <t>gewähltes Wahlpflichtmodul</t>
  </si>
  <si>
    <t>Gewichtete Note</t>
  </si>
  <si>
    <t>(26-fach verrechnen)</t>
  </si>
  <si>
    <t>Notendurchschnitt ohne Bachelorarbeit</t>
  </si>
  <si>
    <t>(Gesamtsumme gewichtete Noten)</t>
  </si>
  <si>
    <t>gewähltes Wahlpflichtmodul 1</t>
  </si>
  <si>
    <t>gewähltes Wahlpflichtmodul 2</t>
  </si>
  <si>
    <t>gewähltes Wahlpflichtmodul 3</t>
  </si>
  <si>
    <t>Leer</t>
  </si>
  <si>
    <t>Rechenbeispiel</t>
  </si>
  <si>
    <t>Anmerkung: Bitte beachtet, dass ihr beim klinischen Schwerpunkt eine Note in WP1 eingeben müsst, aber keine in "gewähltes Wahlpflichtmodul".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</si>
</sst>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00"/>
    <numFmt numFmtId="167" formatCode="#,##0.000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/>
    <xf numFmtId="164" fontId="0" fillId="0" borderId="0" xfId="0" applyNumberFormat="1"/>
    <xf numFmtId="165" fontId="1" fillId="0" borderId="0" xfId="0" applyNumberFormat="1" applyFont="1" applyAlignment="1">
      <alignment horizontal="center"/>
    </xf>
    <xf numFmtId="166" fontId="0" fillId="0" borderId="0" xfId="0" applyNumberFormat="1"/>
    <xf numFmtId="0" fontId="3" fillId="0" borderId="0" xfId="0" applyFont="1"/>
    <xf numFmtId="164" fontId="0" fillId="0" borderId="0" xfId="0" applyNumberFormat="1" applyAlignment="1">
      <alignment horizontal="right"/>
    </xf>
    <xf numFmtId="0" fontId="4" fillId="2" borderId="0" xfId="0" applyFont="1" applyFill="1"/>
    <xf numFmtId="0" fontId="5" fillId="2" borderId="0" xfId="0" applyFont="1" applyFill="1"/>
    <xf numFmtId="0" fontId="5" fillId="0" borderId="0" xfId="0" applyFont="1"/>
    <xf numFmtId="0" fontId="3" fillId="0" borderId="0" xfId="0" applyFont="1" applyAlignment="1">
      <alignment horizontal="center"/>
    </xf>
    <xf numFmtId="165" fontId="1" fillId="0" borderId="0" xfId="0" applyNumberFormat="1" applyFont="1"/>
    <xf numFmtId="0" fontId="6" fillId="0" borderId="0" xfId="0" applyFont="1"/>
    <xf numFmtId="166" fontId="6" fillId="0" borderId="0" xfId="0" applyNumberFormat="1" applyFont="1"/>
    <xf numFmtId="0" fontId="7" fillId="0" borderId="0" xfId="0" applyFont="1"/>
    <xf numFmtId="164" fontId="8" fillId="0" borderId="0" xfId="0" applyNumberFormat="1" applyFont="1"/>
    <xf numFmtId="0" fontId="0" fillId="3" borderId="0" xfId="0" applyFill="1"/>
    <xf numFmtId="167" fontId="6" fillId="0" borderId="0" xfId="0" applyNumberFormat="1" applyFont="1"/>
    <xf numFmtId="0" fontId="8" fillId="0" borderId="0" xfId="0" applyFont="1"/>
    <xf numFmtId="0" fontId="1" fillId="0" borderId="1" xfId="0" applyFont="1" applyBorder="1"/>
    <xf numFmtId="0" fontId="0" fillId="4" borderId="0" xfId="0" applyFill="1"/>
    <xf numFmtId="0" fontId="3" fillId="0" borderId="0" xfId="0" applyFont="1" applyAlignment="1">
      <alignment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E63"/>
  <sheetViews>
    <sheetView topLeftCell="A35" zoomScale="74" zoomScaleNormal="89" workbookViewId="0">
      <selection activeCell="C27" sqref="C27"/>
    </sheetView>
  </sheetViews>
  <sheetFormatPr baseColWidth="10" defaultRowHeight="14" x14ac:dyDescent="0.3"/>
  <cols>
    <col min="1" max="1" width="88.296875" customWidth="1"/>
    <col min="3" max="3" width="11.5" customWidth="1"/>
  </cols>
  <sheetData>
    <row r="1" spans="1:5" s="8" customFormat="1" x14ac:dyDescent="0.3">
      <c r="A1" s="7" t="s">
        <v>44</v>
      </c>
      <c r="B1" s="7"/>
    </row>
    <row r="2" spans="1:5" s="9" customFormat="1" x14ac:dyDescent="0.3">
      <c r="B2" s="10" t="s">
        <v>2</v>
      </c>
      <c r="C2" s="10" t="s">
        <v>3</v>
      </c>
    </row>
    <row r="3" spans="1:5" s="9" customFormat="1" x14ac:dyDescent="0.3">
      <c r="A3" s="1" t="s">
        <v>1</v>
      </c>
      <c r="B3" s="1"/>
      <c r="C3" s="11">
        <f>(C4*B4+C5*B5+C6*B6+B7*C7+B8*C8+B9*C9+B10*C10+B11*C11+B12*C12+B13*C13+B14*C14+B15*C15+B16*C16+B17*C17+B18*C18+B19*C19+B20*C20+B21*C21+B25*C25)/147</f>
        <v>0</v>
      </c>
      <c r="D3" s="14" t="s">
        <v>32</v>
      </c>
      <c r="E3"/>
    </row>
    <row r="4" spans="1:5" s="9" customFormat="1" x14ac:dyDescent="0.3">
      <c r="A4" t="s">
        <v>5</v>
      </c>
      <c r="B4">
        <v>5</v>
      </c>
      <c r="C4" s="6"/>
      <c r="D4" s="2"/>
      <c r="E4" s="2"/>
    </row>
    <row r="5" spans="1:5" s="9" customFormat="1" x14ac:dyDescent="0.3">
      <c r="A5" t="s">
        <v>6</v>
      </c>
      <c r="B5">
        <v>9</v>
      </c>
      <c r="C5" s="6"/>
      <c r="D5" s="2"/>
      <c r="E5" s="2"/>
    </row>
    <row r="6" spans="1:5" s="9" customFormat="1" x14ac:dyDescent="0.3">
      <c r="A6" t="s">
        <v>7</v>
      </c>
      <c r="B6">
        <v>6</v>
      </c>
      <c r="C6" s="6"/>
      <c r="D6" s="2"/>
      <c r="E6" s="2"/>
    </row>
    <row r="7" spans="1:5" s="9" customFormat="1" x14ac:dyDescent="0.3">
      <c r="A7" t="s">
        <v>8</v>
      </c>
      <c r="B7">
        <v>6</v>
      </c>
      <c r="C7" s="6"/>
      <c r="D7" s="2"/>
      <c r="E7" s="2"/>
    </row>
    <row r="8" spans="1:5" s="9" customFormat="1" x14ac:dyDescent="0.3">
      <c r="A8" t="s">
        <v>9</v>
      </c>
      <c r="B8">
        <v>6</v>
      </c>
      <c r="C8" s="6"/>
      <c r="D8" s="2"/>
      <c r="E8" s="2"/>
    </row>
    <row r="9" spans="1:5" s="9" customFormat="1" x14ac:dyDescent="0.3">
      <c r="A9" t="s">
        <v>10</v>
      </c>
      <c r="B9">
        <v>8</v>
      </c>
      <c r="C9" s="6"/>
      <c r="D9" s="2"/>
      <c r="E9" s="2"/>
    </row>
    <row r="10" spans="1:5" s="9" customFormat="1" x14ac:dyDescent="0.3">
      <c r="A10" t="s">
        <v>11</v>
      </c>
      <c r="B10">
        <v>6</v>
      </c>
      <c r="C10" s="6"/>
      <c r="D10" s="2"/>
      <c r="E10" s="2"/>
    </row>
    <row r="11" spans="1:5" s="9" customFormat="1" x14ac:dyDescent="0.3">
      <c r="A11" t="s">
        <v>12</v>
      </c>
      <c r="B11">
        <v>8</v>
      </c>
      <c r="C11" s="6"/>
      <c r="D11" s="2"/>
      <c r="E11" s="2"/>
    </row>
    <row r="12" spans="1:5" s="9" customFormat="1" x14ac:dyDescent="0.3">
      <c r="A12" t="s">
        <v>13</v>
      </c>
      <c r="B12">
        <v>8</v>
      </c>
      <c r="C12" s="6"/>
      <c r="D12" s="2"/>
      <c r="E12" s="2"/>
    </row>
    <row r="13" spans="1:5" s="9" customFormat="1" x14ac:dyDescent="0.3">
      <c r="A13" t="s">
        <v>14</v>
      </c>
      <c r="B13">
        <v>8</v>
      </c>
      <c r="C13" s="6"/>
      <c r="D13" s="2"/>
      <c r="E13" s="2"/>
    </row>
    <row r="14" spans="1:5" s="9" customFormat="1" x14ac:dyDescent="0.3">
      <c r="A14" t="s">
        <v>15</v>
      </c>
      <c r="B14">
        <v>8</v>
      </c>
      <c r="C14" s="6"/>
      <c r="D14" s="2"/>
      <c r="E14" s="2"/>
    </row>
    <row r="15" spans="1:5" s="9" customFormat="1" x14ac:dyDescent="0.3">
      <c r="A15" t="s">
        <v>16</v>
      </c>
      <c r="B15">
        <v>8</v>
      </c>
      <c r="C15" s="6"/>
      <c r="D15" s="2"/>
      <c r="E15" s="2"/>
    </row>
    <row r="16" spans="1:5" s="9" customFormat="1" x14ac:dyDescent="0.3">
      <c r="A16" t="s">
        <v>17</v>
      </c>
      <c r="B16">
        <v>8</v>
      </c>
      <c r="C16" s="6"/>
      <c r="D16" s="2"/>
      <c r="E16" s="2"/>
    </row>
    <row r="17" spans="1:5" s="9" customFormat="1" x14ac:dyDescent="0.3">
      <c r="A17" t="s">
        <v>18</v>
      </c>
      <c r="B17">
        <v>6</v>
      </c>
      <c r="C17" s="6"/>
      <c r="D17" s="2"/>
      <c r="E17" s="2"/>
    </row>
    <row r="18" spans="1:5" s="9" customFormat="1" x14ac:dyDescent="0.3">
      <c r="A18" t="s">
        <v>19</v>
      </c>
      <c r="B18">
        <v>6</v>
      </c>
      <c r="C18" s="6"/>
      <c r="D18" s="2"/>
      <c r="E18" s="2"/>
    </row>
    <row r="19" spans="1:5" s="9" customFormat="1" x14ac:dyDescent="0.3">
      <c r="A19" t="s">
        <v>20</v>
      </c>
      <c r="B19">
        <v>8</v>
      </c>
      <c r="C19" s="6"/>
      <c r="D19" s="2"/>
      <c r="E19" s="2"/>
    </row>
    <row r="20" spans="1:5" s="9" customFormat="1" x14ac:dyDescent="0.3">
      <c r="A20" t="s">
        <v>21</v>
      </c>
      <c r="B20">
        <v>8</v>
      </c>
      <c r="C20" s="6"/>
      <c r="D20" s="2"/>
      <c r="E20" s="2"/>
    </row>
    <row r="21" spans="1:5" s="9" customFormat="1" x14ac:dyDescent="0.3">
      <c r="A21" t="s">
        <v>22</v>
      </c>
      <c r="B21">
        <v>13</v>
      </c>
      <c r="C21" s="6"/>
      <c r="D21" s="2"/>
      <c r="E21" s="2"/>
    </row>
    <row r="22" spans="1:5" s="9" customFormat="1" x14ac:dyDescent="0.3">
      <c r="A22" s="1" t="s">
        <v>23</v>
      </c>
      <c r="B22"/>
      <c r="C22" s="6"/>
      <c r="D22" s="2"/>
      <c r="E22" s="2"/>
    </row>
    <row r="23" spans="1:5" s="9" customFormat="1" x14ac:dyDescent="0.3">
      <c r="A23" t="s">
        <v>24</v>
      </c>
      <c r="B23">
        <v>6</v>
      </c>
      <c r="C23" s="6">
        <v>0</v>
      </c>
      <c r="D23" s="15" t="s">
        <v>33</v>
      </c>
      <c r="E23" s="2"/>
    </row>
    <row r="24" spans="1:5" s="5" customFormat="1" x14ac:dyDescent="0.3">
      <c r="A24" t="s">
        <v>25</v>
      </c>
      <c r="B24">
        <v>9</v>
      </c>
      <c r="C24" s="6">
        <v>0</v>
      </c>
      <c r="D24" s="15" t="s">
        <v>33</v>
      </c>
      <c r="E24" s="2"/>
    </row>
    <row r="25" spans="1:5" s="5" customFormat="1" x14ac:dyDescent="0.3">
      <c r="A25" t="s">
        <v>26</v>
      </c>
      <c r="B25">
        <v>12</v>
      </c>
      <c r="C25" s="2"/>
      <c r="D25" s="2"/>
      <c r="E25" s="2"/>
    </row>
    <row r="26" spans="1:5" s="5" customFormat="1" x14ac:dyDescent="0.3">
      <c r="A26" t="s">
        <v>27</v>
      </c>
      <c r="B26">
        <v>6</v>
      </c>
      <c r="C26" s="2">
        <v>0</v>
      </c>
      <c r="D26" s="15" t="s">
        <v>34</v>
      </c>
      <c r="E26" s="2"/>
    </row>
    <row r="27" spans="1:5" s="5" customFormat="1" x14ac:dyDescent="0.3">
      <c r="A27" s="1" t="s">
        <v>4</v>
      </c>
      <c r="B27">
        <v>12</v>
      </c>
      <c r="C27" s="3"/>
      <c r="D27"/>
      <c r="E27"/>
    </row>
    <row r="28" spans="1:5" s="5" customFormat="1" x14ac:dyDescent="0.3">
      <c r="A28" s="1"/>
      <c r="B28" s="1"/>
      <c r="C28" s="3"/>
      <c r="D28"/>
      <c r="E28"/>
    </row>
    <row r="29" spans="1:5" s="5" customFormat="1" x14ac:dyDescent="0.3">
      <c r="A29"/>
      <c r="B29"/>
      <c r="C29"/>
      <c r="D29"/>
      <c r="E29"/>
    </row>
    <row r="30" spans="1:5" s="5" customFormat="1" ht="18.3" x14ac:dyDescent="0.4">
      <c r="A30" s="12" t="s">
        <v>0</v>
      </c>
      <c r="B30"/>
      <c r="C30" s="17">
        <f>((C3*147)+(C27*26))/173</f>
        <v>0</v>
      </c>
      <c r="D30" s="4"/>
      <c r="E30" s="4"/>
    </row>
    <row r="31" spans="1:5" s="5" customFormat="1" x14ac:dyDescent="0.3"/>
    <row r="32" spans="1:5" s="5" customFormat="1" x14ac:dyDescent="0.3"/>
    <row r="33" spans="1:5" s="8" customFormat="1" x14ac:dyDescent="0.3">
      <c r="A33" s="7" t="s">
        <v>45</v>
      </c>
      <c r="B33" s="7"/>
    </row>
    <row r="34" spans="1:5" s="9" customFormat="1" x14ac:dyDescent="0.3">
      <c r="B34" s="10" t="s">
        <v>2</v>
      </c>
      <c r="C34" s="10" t="s">
        <v>3</v>
      </c>
    </row>
    <row r="35" spans="1:5" s="9" customFormat="1" x14ac:dyDescent="0.3">
      <c r="A35" s="1" t="s">
        <v>1</v>
      </c>
      <c r="B35" s="1"/>
      <c r="C35" s="11">
        <f>(C36*B36+C37*B37+C38*B38+B39*C39+B40*C40+B41*C41+B42*C42+B43*C43+B44*C44+B45*C45+B46*C46+B47*C47+B48*C48+B49*C49+B50*C50+B51*C51+B52*C52+B53*C53)/135</f>
        <v>2.1814814814814816</v>
      </c>
      <c r="D35" s="14" t="s">
        <v>32</v>
      </c>
      <c r="E35"/>
    </row>
    <row r="36" spans="1:5" s="9" customFormat="1" x14ac:dyDescent="0.3">
      <c r="A36" t="s">
        <v>5</v>
      </c>
      <c r="B36">
        <v>5</v>
      </c>
      <c r="C36" s="6">
        <v>2.2999999999999998</v>
      </c>
      <c r="D36" s="2"/>
      <c r="E36" s="2"/>
    </row>
    <row r="37" spans="1:5" s="9" customFormat="1" x14ac:dyDescent="0.3">
      <c r="A37" t="s">
        <v>6</v>
      </c>
      <c r="B37">
        <v>9</v>
      </c>
      <c r="C37" s="6">
        <v>1.3</v>
      </c>
      <c r="D37" s="2"/>
      <c r="E37" s="2"/>
    </row>
    <row r="38" spans="1:5" s="9" customFormat="1" x14ac:dyDescent="0.3">
      <c r="A38" t="s">
        <v>7</v>
      </c>
      <c r="B38">
        <v>6</v>
      </c>
      <c r="C38" s="6">
        <v>1.7</v>
      </c>
      <c r="D38" s="2"/>
      <c r="E38" s="2"/>
    </row>
    <row r="39" spans="1:5" s="9" customFormat="1" x14ac:dyDescent="0.3">
      <c r="A39" t="s">
        <v>8</v>
      </c>
      <c r="B39">
        <v>6</v>
      </c>
      <c r="C39" s="6">
        <v>2</v>
      </c>
      <c r="D39" s="2"/>
      <c r="E39" s="2"/>
    </row>
    <row r="40" spans="1:5" s="9" customFormat="1" x14ac:dyDescent="0.3">
      <c r="A40" t="s">
        <v>9</v>
      </c>
      <c r="B40">
        <v>6</v>
      </c>
      <c r="C40" s="6">
        <v>2.7</v>
      </c>
      <c r="D40" s="2"/>
      <c r="E40" s="2"/>
    </row>
    <row r="41" spans="1:5" s="9" customFormat="1" x14ac:dyDescent="0.3">
      <c r="A41" t="s">
        <v>10</v>
      </c>
      <c r="B41">
        <v>8</v>
      </c>
      <c r="C41" s="6">
        <v>3.7</v>
      </c>
      <c r="D41" s="2"/>
      <c r="E41" s="2"/>
    </row>
    <row r="42" spans="1:5" s="9" customFormat="1" x14ac:dyDescent="0.3">
      <c r="A42" t="s">
        <v>11</v>
      </c>
      <c r="B42">
        <v>6</v>
      </c>
      <c r="C42" s="6">
        <v>2</v>
      </c>
      <c r="D42" s="2"/>
      <c r="E42" s="2"/>
    </row>
    <row r="43" spans="1:5" s="9" customFormat="1" x14ac:dyDescent="0.3">
      <c r="A43" t="s">
        <v>12</v>
      </c>
      <c r="B43">
        <v>8</v>
      </c>
      <c r="C43" s="6">
        <v>2.7</v>
      </c>
      <c r="D43" s="2"/>
      <c r="E43" s="2"/>
    </row>
    <row r="44" spans="1:5" s="9" customFormat="1" x14ac:dyDescent="0.3">
      <c r="A44" t="s">
        <v>13</v>
      </c>
      <c r="B44">
        <v>8</v>
      </c>
      <c r="C44" s="6">
        <v>2.2999999999999998</v>
      </c>
      <c r="D44" s="2"/>
      <c r="E44" s="2"/>
    </row>
    <row r="45" spans="1:5" s="9" customFormat="1" x14ac:dyDescent="0.3">
      <c r="A45" t="s">
        <v>14</v>
      </c>
      <c r="B45">
        <v>8</v>
      </c>
      <c r="C45" s="6">
        <v>2.7</v>
      </c>
      <c r="D45" s="2"/>
      <c r="E45" s="2"/>
    </row>
    <row r="46" spans="1:5" s="9" customFormat="1" x14ac:dyDescent="0.3">
      <c r="A46" t="s">
        <v>15</v>
      </c>
      <c r="B46">
        <v>8</v>
      </c>
      <c r="C46" s="6">
        <v>2</v>
      </c>
      <c r="D46" s="2"/>
      <c r="E46" s="2"/>
    </row>
    <row r="47" spans="1:5" s="9" customFormat="1" x14ac:dyDescent="0.3">
      <c r="A47" t="s">
        <v>16</v>
      </c>
      <c r="B47">
        <v>8</v>
      </c>
      <c r="C47" s="6">
        <v>1.7</v>
      </c>
      <c r="D47" s="2"/>
      <c r="E47" s="2"/>
    </row>
    <row r="48" spans="1:5" s="9" customFormat="1" x14ac:dyDescent="0.3">
      <c r="A48" t="s">
        <v>17</v>
      </c>
      <c r="B48">
        <v>8</v>
      </c>
      <c r="C48" s="6">
        <v>2</v>
      </c>
      <c r="D48" s="2"/>
      <c r="E48" s="2"/>
    </row>
    <row r="49" spans="1:5" s="9" customFormat="1" x14ac:dyDescent="0.3">
      <c r="A49" t="s">
        <v>18</v>
      </c>
      <c r="B49">
        <v>6</v>
      </c>
      <c r="C49" s="6">
        <v>1</v>
      </c>
      <c r="D49" s="2"/>
      <c r="E49" s="2"/>
    </row>
    <row r="50" spans="1:5" s="9" customFormat="1" x14ac:dyDescent="0.3">
      <c r="A50" t="s">
        <v>19</v>
      </c>
      <c r="B50">
        <v>6</v>
      </c>
      <c r="C50" s="6">
        <v>2.7</v>
      </c>
      <c r="D50" s="2"/>
      <c r="E50" s="2"/>
    </row>
    <row r="51" spans="1:5" s="9" customFormat="1" x14ac:dyDescent="0.3">
      <c r="A51" t="s">
        <v>20</v>
      </c>
      <c r="B51">
        <v>8</v>
      </c>
      <c r="C51" s="6">
        <v>2</v>
      </c>
      <c r="D51" s="2"/>
      <c r="E51" s="2"/>
    </row>
    <row r="52" spans="1:5" s="9" customFormat="1" x14ac:dyDescent="0.3">
      <c r="A52" t="s">
        <v>21</v>
      </c>
      <c r="B52">
        <v>8</v>
      </c>
      <c r="C52" s="6">
        <v>2</v>
      </c>
      <c r="D52" s="2"/>
      <c r="E52" s="2"/>
    </row>
    <row r="53" spans="1:5" s="9" customFormat="1" x14ac:dyDescent="0.3">
      <c r="A53" t="s">
        <v>22</v>
      </c>
      <c r="B53">
        <v>13</v>
      </c>
      <c r="C53" s="6">
        <v>2.2999999999999998</v>
      </c>
      <c r="D53" s="2"/>
      <c r="E53" s="2"/>
    </row>
    <row r="54" spans="1:5" s="9" customFormat="1" x14ac:dyDescent="0.3">
      <c r="A54" s="1" t="s">
        <v>23</v>
      </c>
      <c r="B54"/>
      <c r="C54" s="6"/>
      <c r="D54" s="2"/>
      <c r="E54" s="2"/>
    </row>
    <row r="55" spans="1:5" s="5" customFormat="1" x14ac:dyDescent="0.3">
      <c r="A55" t="s">
        <v>28</v>
      </c>
      <c r="B55">
        <v>6</v>
      </c>
      <c r="C55" s="6">
        <v>0</v>
      </c>
      <c r="D55" s="15" t="s">
        <v>33</v>
      </c>
      <c r="E55" s="2"/>
    </row>
    <row r="56" spans="1:5" s="5" customFormat="1" x14ac:dyDescent="0.3">
      <c r="A56" t="s">
        <v>29</v>
      </c>
      <c r="B56">
        <v>9</v>
      </c>
      <c r="C56" s="2">
        <v>0</v>
      </c>
      <c r="D56" s="15" t="s">
        <v>33</v>
      </c>
      <c r="E56" s="2"/>
    </row>
    <row r="57" spans="1:5" s="5" customFormat="1" x14ac:dyDescent="0.3">
      <c r="A57" t="s">
        <v>30</v>
      </c>
      <c r="B57">
        <v>6</v>
      </c>
      <c r="C57" s="2">
        <v>0</v>
      </c>
      <c r="D57" s="15" t="s">
        <v>34</v>
      </c>
      <c r="E57" s="2"/>
    </row>
    <row r="58" spans="1:5" s="5" customFormat="1" x14ac:dyDescent="0.3">
      <c r="A58" t="s">
        <v>31</v>
      </c>
      <c r="B58">
        <v>6</v>
      </c>
      <c r="C58" s="2">
        <v>0</v>
      </c>
      <c r="D58" s="15" t="s">
        <v>34</v>
      </c>
      <c r="E58" s="2"/>
    </row>
    <row r="59" spans="1:5" s="5" customFormat="1" x14ac:dyDescent="0.3">
      <c r="A59" t="s">
        <v>27</v>
      </c>
      <c r="B59">
        <v>6</v>
      </c>
      <c r="C59" s="2">
        <v>0</v>
      </c>
      <c r="D59" s="15" t="s">
        <v>34</v>
      </c>
      <c r="E59" s="2"/>
    </row>
    <row r="60" spans="1:5" s="5" customFormat="1" x14ac:dyDescent="0.3">
      <c r="A60" s="1" t="s">
        <v>4</v>
      </c>
      <c r="B60">
        <v>12</v>
      </c>
      <c r="C60" s="3">
        <v>1.3</v>
      </c>
      <c r="D60"/>
      <c r="E60"/>
    </row>
    <row r="61" spans="1:5" s="5" customFormat="1" x14ac:dyDescent="0.3">
      <c r="A61" s="1"/>
      <c r="B61" s="1"/>
      <c r="C61" s="3"/>
      <c r="D61"/>
      <c r="E61"/>
    </row>
    <row r="62" spans="1:5" s="5" customFormat="1" x14ac:dyDescent="0.3">
      <c r="A62"/>
      <c r="B62"/>
      <c r="C62"/>
      <c r="D62"/>
      <c r="E62"/>
    </row>
    <row r="63" spans="1:5" s="5" customFormat="1" ht="18.3" x14ac:dyDescent="0.4">
      <c r="A63" s="12" t="s">
        <v>0</v>
      </c>
      <c r="B63" s="12"/>
      <c r="C63" s="13">
        <f>((C35*135)+(C60*26))/161</f>
        <v>2.0391304347826087</v>
      </c>
      <c r="D63" s="4"/>
      <c r="E63" s="4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458E6-0B3F-4EC3-A620-FF1F6B7BAB35}">
  <dimension ref="A1:H38"/>
  <sheetViews>
    <sheetView tabSelected="1" zoomScale="71" workbookViewId="0">
      <selection activeCell="C38" sqref="C38"/>
    </sheetView>
  </sheetViews>
  <sheetFormatPr baseColWidth="10" defaultRowHeight="14" x14ac:dyDescent="0.3"/>
  <cols>
    <col min="1" max="1" width="52.5" bestFit="1" customWidth="1"/>
    <col min="2" max="3" width="10.796875" customWidth="1"/>
    <col min="8" max="8" width="99.796875" customWidth="1"/>
  </cols>
  <sheetData>
    <row r="1" spans="1:8" x14ac:dyDescent="0.3">
      <c r="B1" t="s">
        <v>2</v>
      </c>
      <c r="C1" t="s">
        <v>3</v>
      </c>
      <c r="D1" t="s">
        <v>37</v>
      </c>
    </row>
    <row r="2" spans="1:8" x14ac:dyDescent="0.3">
      <c r="A2" s="1" t="s">
        <v>1</v>
      </c>
      <c r="B2" s="1"/>
      <c r="C2" s="11"/>
      <c r="D2" s="14"/>
    </row>
    <row r="3" spans="1:8" x14ac:dyDescent="0.3">
      <c r="A3" t="s">
        <v>5</v>
      </c>
      <c r="B3">
        <v>5</v>
      </c>
      <c r="C3" s="6"/>
      <c r="D3">
        <f>B3*C3</f>
        <v>0</v>
      </c>
    </row>
    <row r="4" spans="1:8" ht="27.95" x14ac:dyDescent="0.3">
      <c r="A4" t="s">
        <v>6</v>
      </c>
      <c r="B4">
        <v>9</v>
      </c>
      <c r="C4" s="6"/>
      <c r="D4">
        <f t="shared" ref="D4:D20" si="0">B4*C4</f>
        <v>0</v>
      </c>
      <c r="H4" s="21" t="s">
        <v>46</v>
      </c>
    </row>
    <row r="5" spans="1:8" x14ac:dyDescent="0.3">
      <c r="A5" t="s">
        <v>7</v>
      </c>
      <c r="B5">
        <v>6</v>
      </c>
      <c r="C5" s="6"/>
      <c r="D5">
        <f t="shared" si="0"/>
        <v>0</v>
      </c>
    </row>
    <row r="6" spans="1:8" x14ac:dyDescent="0.3">
      <c r="A6" t="s">
        <v>8</v>
      </c>
      <c r="B6">
        <v>6</v>
      </c>
      <c r="C6" s="6"/>
      <c r="D6">
        <f t="shared" si="0"/>
        <v>0</v>
      </c>
    </row>
    <row r="7" spans="1:8" x14ac:dyDescent="0.3">
      <c r="A7" t="s">
        <v>9</v>
      </c>
      <c r="B7">
        <v>5</v>
      </c>
      <c r="C7" s="6"/>
      <c r="D7">
        <f t="shared" si="0"/>
        <v>0</v>
      </c>
    </row>
    <row r="8" spans="1:8" x14ac:dyDescent="0.3">
      <c r="A8" t="s">
        <v>10</v>
      </c>
      <c r="B8">
        <v>8</v>
      </c>
      <c r="C8" s="6"/>
      <c r="D8">
        <f t="shared" si="0"/>
        <v>0</v>
      </c>
    </row>
    <row r="9" spans="1:8" x14ac:dyDescent="0.3">
      <c r="A9" t="s">
        <v>11</v>
      </c>
      <c r="B9">
        <v>6</v>
      </c>
      <c r="C9" s="6"/>
      <c r="D9">
        <f t="shared" si="0"/>
        <v>0</v>
      </c>
    </row>
    <row r="10" spans="1:8" x14ac:dyDescent="0.3">
      <c r="A10" t="s">
        <v>12</v>
      </c>
      <c r="B10">
        <v>8</v>
      </c>
      <c r="C10" s="6"/>
      <c r="D10">
        <f t="shared" si="0"/>
        <v>0</v>
      </c>
    </row>
    <row r="11" spans="1:8" x14ac:dyDescent="0.3">
      <c r="A11" t="s">
        <v>13</v>
      </c>
      <c r="B11">
        <v>8</v>
      </c>
      <c r="C11" s="6"/>
      <c r="D11">
        <f t="shared" si="0"/>
        <v>0</v>
      </c>
    </row>
    <row r="12" spans="1:8" x14ac:dyDescent="0.3">
      <c r="A12" t="s">
        <v>14</v>
      </c>
      <c r="B12">
        <v>8</v>
      </c>
      <c r="C12" s="6"/>
      <c r="D12">
        <f t="shared" si="0"/>
        <v>0</v>
      </c>
    </row>
    <row r="13" spans="1:8" x14ac:dyDescent="0.3">
      <c r="A13" t="s">
        <v>15</v>
      </c>
      <c r="B13">
        <v>8</v>
      </c>
      <c r="C13" s="6"/>
      <c r="D13">
        <f t="shared" si="0"/>
        <v>0</v>
      </c>
    </row>
    <row r="14" spans="1:8" x14ac:dyDescent="0.3">
      <c r="A14" t="s">
        <v>16</v>
      </c>
      <c r="B14">
        <v>8</v>
      </c>
      <c r="C14" s="6"/>
      <c r="D14">
        <f t="shared" si="0"/>
        <v>0</v>
      </c>
    </row>
    <row r="15" spans="1:8" x14ac:dyDescent="0.3">
      <c r="A15" t="s">
        <v>17</v>
      </c>
      <c r="B15">
        <v>8</v>
      </c>
      <c r="C15" s="6"/>
      <c r="D15">
        <f t="shared" si="0"/>
        <v>0</v>
      </c>
    </row>
    <row r="16" spans="1:8" x14ac:dyDescent="0.3">
      <c r="A16" t="s">
        <v>18</v>
      </c>
      <c r="B16">
        <v>6</v>
      </c>
      <c r="C16" s="6"/>
      <c r="D16">
        <f t="shared" si="0"/>
        <v>0</v>
      </c>
    </row>
    <row r="17" spans="1:5" x14ac:dyDescent="0.3">
      <c r="A17" t="s">
        <v>19</v>
      </c>
      <c r="B17">
        <v>6</v>
      </c>
      <c r="C17" s="6"/>
      <c r="D17">
        <f t="shared" si="0"/>
        <v>0</v>
      </c>
    </row>
    <row r="18" spans="1:5" x14ac:dyDescent="0.3">
      <c r="A18" t="s">
        <v>20</v>
      </c>
      <c r="B18">
        <v>8</v>
      </c>
      <c r="C18" s="6"/>
      <c r="D18">
        <f t="shared" si="0"/>
        <v>0</v>
      </c>
    </row>
    <row r="19" spans="1:5" x14ac:dyDescent="0.3">
      <c r="A19" t="s">
        <v>21</v>
      </c>
      <c r="B19">
        <v>8</v>
      </c>
      <c r="C19" s="6"/>
      <c r="D19">
        <f t="shared" si="0"/>
        <v>0</v>
      </c>
    </row>
    <row r="20" spans="1:5" x14ac:dyDescent="0.3">
      <c r="A20" t="s">
        <v>22</v>
      </c>
      <c r="B20">
        <v>13</v>
      </c>
      <c r="C20" s="6"/>
      <c r="D20">
        <f t="shared" si="0"/>
        <v>0</v>
      </c>
    </row>
    <row r="22" spans="1:5" x14ac:dyDescent="0.3">
      <c r="A22" s="1" t="s">
        <v>23</v>
      </c>
      <c r="C22" s="6"/>
    </row>
    <row r="23" spans="1:5" x14ac:dyDescent="0.3">
      <c r="A23" t="s">
        <v>24</v>
      </c>
      <c r="B23">
        <v>6</v>
      </c>
      <c r="C23" s="6"/>
      <c r="D23" s="15" t="s">
        <v>33</v>
      </c>
    </row>
    <row r="24" spans="1:5" x14ac:dyDescent="0.3">
      <c r="A24" t="s">
        <v>25</v>
      </c>
      <c r="B24">
        <v>10</v>
      </c>
      <c r="C24" s="6"/>
      <c r="D24" s="15" t="s">
        <v>33</v>
      </c>
    </row>
    <row r="25" spans="1:5" x14ac:dyDescent="0.3">
      <c r="A25" t="s">
        <v>35</v>
      </c>
      <c r="B25">
        <v>12</v>
      </c>
      <c r="C25" s="2"/>
      <c r="D25">
        <f>B25*C25</f>
        <v>0</v>
      </c>
    </row>
    <row r="26" spans="1:5" x14ac:dyDescent="0.3">
      <c r="A26" t="s">
        <v>36</v>
      </c>
      <c r="B26">
        <v>6</v>
      </c>
      <c r="C26" s="2"/>
      <c r="D26">
        <f>B26*C26</f>
        <v>0</v>
      </c>
    </row>
    <row r="27" spans="1:5" x14ac:dyDescent="0.3">
      <c r="B27">
        <f>SUM(B3,B4,B5,B6,B7,B8,B9,B10,B11,B12,B13,B14,B15,B16,B17,B18,B19,B20,B25,B26)</f>
        <v>152</v>
      </c>
      <c r="C27" s="2"/>
      <c r="D27" s="16">
        <f>SUM(D3,D4,D5,D6,D7,D8,D9,D10,D11,D12,D13,D14,D15,D16,D17,D18,D19,D20,D25,D26)</f>
        <v>0</v>
      </c>
    </row>
    <row r="28" spans="1:5" x14ac:dyDescent="0.3">
      <c r="C28" s="2"/>
    </row>
    <row r="30" spans="1:5" x14ac:dyDescent="0.3">
      <c r="C30" s="2"/>
    </row>
    <row r="31" spans="1:5" x14ac:dyDescent="0.3">
      <c r="A31" s="1" t="s">
        <v>4</v>
      </c>
      <c r="B31">
        <v>12</v>
      </c>
      <c r="C31" s="2"/>
    </row>
    <row r="32" spans="1:5" x14ac:dyDescent="0.3">
      <c r="A32" s="1"/>
      <c r="B32" s="1">
        <v>26</v>
      </c>
      <c r="D32" s="16">
        <f>B32*C31</f>
        <v>0</v>
      </c>
      <c r="E32" s="15" t="s">
        <v>38</v>
      </c>
    </row>
    <row r="33" spans="1:5" x14ac:dyDescent="0.3">
      <c r="A33" s="1"/>
      <c r="B33" s="1"/>
      <c r="D33" s="20"/>
      <c r="E33" s="15"/>
    </row>
    <row r="34" spans="1:5" x14ac:dyDescent="0.3">
      <c r="A34" s="1"/>
      <c r="B34" s="1"/>
      <c r="D34" s="20"/>
      <c r="E34" s="15"/>
    </row>
    <row r="35" spans="1:5" x14ac:dyDescent="0.3">
      <c r="A35" s="1"/>
      <c r="B35" s="1"/>
      <c r="C35" s="15"/>
      <c r="D35">
        <f>D27+D32</f>
        <v>0</v>
      </c>
      <c r="E35" s="18" t="s">
        <v>40</v>
      </c>
    </row>
    <row r="37" spans="1:5" ht="18.3" x14ac:dyDescent="0.4">
      <c r="A37" s="12" t="s">
        <v>0</v>
      </c>
      <c r="C37" s="19">
        <f>D35/178</f>
        <v>0</v>
      </c>
    </row>
    <row r="38" spans="1:5" x14ac:dyDescent="0.3">
      <c r="A38" s="18" t="s">
        <v>39</v>
      </c>
      <c r="C38">
        <f>D27/B27</f>
        <v>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99F73-5927-3746-8EDA-AE6091A1B670}">
  <dimension ref="A1:E39"/>
  <sheetViews>
    <sheetView topLeftCell="A21" zoomScale="89" workbookViewId="0">
      <selection activeCell="E40" sqref="E40"/>
    </sheetView>
  </sheetViews>
  <sheetFormatPr baseColWidth="10" defaultRowHeight="14" x14ac:dyDescent="0.3"/>
  <cols>
    <col min="1" max="1" width="52.5" bestFit="1" customWidth="1"/>
    <col min="2" max="3" width="10.796875" customWidth="1"/>
  </cols>
  <sheetData>
    <row r="1" spans="1:4" x14ac:dyDescent="0.3">
      <c r="B1" t="s">
        <v>2</v>
      </c>
      <c r="C1" t="s">
        <v>3</v>
      </c>
      <c r="D1" t="s">
        <v>37</v>
      </c>
    </row>
    <row r="2" spans="1:4" x14ac:dyDescent="0.3">
      <c r="A2" s="1" t="s">
        <v>1</v>
      </c>
      <c r="B2" s="1"/>
      <c r="C2" s="11"/>
      <c r="D2" s="14"/>
    </row>
    <row r="3" spans="1:4" x14ac:dyDescent="0.3">
      <c r="A3" t="s">
        <v>5</v>
      </c>
      <c r="B3">
        <v>5</v>
      </c>
      <c r="C3" s="6"/>
      <c r="D3">
        <f>B3*C3</f>
        <v>0</v>
      </c>
    </row>
    <row r="4" spans="1:4" x14ac:dyDescent="0.3">
      <c r="A4" t="s">
        <v>6</v>
      </c>
      <c r="B4">
        <v>9</v>
      </c>
      <c r="C4" s="6"/>
      <c r="D4">
        <f t="shared" ref="D4:D20" si="0">B4*C4</f>
        <v>0</v>
      </c>
    </row>
    <row r="5" spans="1:4" x14ac:dyDescent="0.3">
      <c r="A5" t="s">
        <v>7</v>
      </c>
      <c r="B5">
        <v>6</v>
      </c>
      <c r="C5" s="6"/>
      <c r="D5">
        <f t="shared" si="0"/>
        <v>0</v>
      </c>
    </row>
    <row r="6" spans="1:4" x14ac:dyDescent="0.3">
      <c r="A6" t="s">
        <v>8</v>
      </c>
      <c r="B6">
        <v>6</v>
      </c>
      <c r="C6" s="6"/>
      <c r="D6">
        <f t="shared" si="0"/>
        <v>0</v>
      </c>
    </row>
    <row r="7" spans="1:4" x14ac:dyDescent="0.3">
      <c r="A7" t="s">
        <v>9</v>
      </c>
      <c r="B7">
        <v>5</v>
      </c>
      <c r="C7" s="6"/>
      <c r="D7">
        <f t="shared" si="0"/>
        <v>0</v>
      </c>
    </row>
    <row r="8" spans="1:4" x14ac:dyDescent="0.3">
      <c r="A8" t="s">
        <v>10</v>
      </c>
      <c r="B8">
        <v>8</v>
      </c>
      <c r="C8" s="6"/>
      <c r="D8">
        <f t="shared" si="0"/>
        <v>0</v>
      </c>
    </row>
    <row r="9" spans="1:4" x14ac:dyDescent="0.3">
      <c r="A9" t="s">
        <v>11</v>
      </c>
      <c r="B9">
        <v>6</v>
      </c>
      <c r="C9" s="6"/>
      <c r="D9">
        <f t="shared" si="0"/>
        <v>0</v>
      </c>
    </row>
    <row r="10" spans="1:4" x14ac:dyDescent="0.3">
      <c r="A10" t="s">
        <v>12</v>
      </c>
      <c r="B10">
        <v>8</v>
      </c>
      <c r="C10" s="6"/>
      <c r="D10">
        <f t="shared" si="0"/>
        <v>0</v>
      </c>
    </row>
    <row r="11" spans="1:4" x14ac:dyDescent="0.3">
      <c r="A11" t="s">
        <v>13</v>
      </c>
      <c r="B11">
        <v>8</v>
      </c>
      <c r="C11" s="6"/>
      <c r="D11">
        <f t="shared" si="0"/>
        <v>0</v>
      </c>
    </row>
    <row r="12" spans="1:4" x14ac:dyDescent="0.3">
      <c r="A12" t="s">
        <v>14</v>
      </c>
      <c r="B12">
        <v>8</v>
      </c>
      <c r="C12" s="6"/>
      <c r="D12">
        <f t="shared" si="0"/>
        <v>0</v>
      </c>
    </row>
    <row r="13" spans="1:4" x14ac:dyDescent="0.3">
      <c r="A13" t="s">
        <v>15</v>
      </c>
      <c r="B13">
        <v>8</v>
      </c>
      <c r="C13" s="6"/>
      <c r="D13">
        <f t="shared" si="0"/>
        <v>0</v>
      </c>
    </row>
    <row r="14" spans="1:4" x14ac:dyDescent="0.3">
      <c r="A14" t="s">
        <v>16</v>
      </c>
      <c r="B14">
        <v>8</v>
      </c>
      <c r="C14" s="6"/>
      <c r="D14">
        <f t="shared" si="0"/>
        <v>0</v>
      </c>
    </row>
    <row r="15" spans="1:4" x14ac:dyDescent="0.3">
      <c r="A15" t="s">
        <v>17</v>
      </c>
      <c r="B15">
        <v>8</v>
      </c>
      <c r="C15" s="6"/>
      <c r="D15">
        <f t="shared" si="0"/>
        <v>0</v>
      </c>
    </row>
    <row r="16" spans="1:4" x14ac:dyDescent="0.3">
      <c r="A16" t="s">
        <v>18</v>
      </c>
      <c r="B16">
        <v>6</v>
      </c>
      <c r="C16" s="6"/>
      <c r="D16">
        <f t="shared" si="0"/>
        <v>0</v>
      </c>
    </row>
    <row r="17" spans="1:4" x14ac:dyDescent="0.3">
      <c r="A17" t="s">
        <v>19</v>
      </c>
      <c r="B17">
        <v>6</v>
      </c>
      <c r="C17" s="6"/>
      <c r="D17">
        <f t="shared" si="0"/>
        <v>0</v>
      </c>
    </row>
    <row r="18" spans="1:4" x14ac:dyDescent="0.3">
      <c r="A18" t="s">
        <v>20</v>
      </c>
      <c r="B18">
        <v>8</v>
      </c>
      <c r="C18" s="6"/>
      <c r="D18">
        <f t="shared" si="0"/>
        <v>0</v>
      </c>
    </row>
    <row r="19" spans="1:4" x14ac:dyDescent="0.3">
      <c r="A19" t="s">
        <v>21</v>
      </c>
      <c r="B19">
        <v>8</v>
      </c>
      <c r="C19" s="6"/>
      <c r="D19">
        <f t="shared" si="0"/>
        <v>0</v>
      </c>
    </row>
    <row r="20" spans="1:4" x14ac:dyDescent="0.3">
      <c r="A20" t="s">
        <v>22</v>
      </c>
      <c r="B20">
        <v>13</v>
      </c>
      <c r="C20" s="6"/>
      <c r="D20">
        <f t="shared" si="0"/>
        <v>0</v>
      </c>
    </row>
    <row r="22" spans="1:4" x14ac:dyDescent="0.3">
      <c r="A22" s="1" t="s">
        <v>23</v>
      </c>
      <c r="C22" s="6"/>
    </row>
    <row r="23" spans="1:4" x14ac:dyDescent="0.3">
      <c r="A23" t="s">
        <v>24</v>
      </c>
      <c r="B23">
        <v>6</v>
      </c>
      <c r="C23" s="6">
        <v>0</v>
      </c>
      <c r="D23" s="15" t="s">
        <v>33</v>
      </c>
    </row>
    <row r="24" spans="1:4" x14ac:dyDescent="0.3">
      <c r="A24" t="s">
        <v>25</v>
      </c>
      <c r="B24">
        <v>10</v>
      </c>
      <c r="C24" s="6">
        <v>0</v>
      </c>
      <c r="D24" s="15" t="s">
        <v>33</v>
      </c>
    </row>
    <row r="25" spans="1:4" x14ac:dyDescent="0.3">
      <c r="A25" t="s">
        <v>41</v>
      </c>
      <c r="B25">
        <v>6</v>
      </c>
      <c r="C25" s="2"/>
      <c r="D25">
        <f>B25*C25</f>
        <v>0</v>
      </c>
    </row>
    <row r="26" spans="1:4" x14ac:dyDescent="0.3">
      <c r="A26" t="s">
        <v>42</v>
      </c>
      <c r="B26">
        <v>6</v>
      </c>
      <c r="C26" s="2"/>
      <c r="D26">
        <f>B26*C26</f>
        <v>0</v>
      </c>
    </row>
    <row r="27" spans="1:4" x14ac:dyDescent="0.3">
      <c r="A27" t="s">
        <v>43</v>
      </c>
      <c r="B27">
        <v>6</v>
      </c>
      <c r="C27" s="2"/>
      <c r="D27">
        <f>B27*C27</f>
        <v>0</v>
      </c>
    </row>
    <row r="28" spans="1:4" x14ac:dyDescent="0.3">
      <c r="B28">
        <f>SUM(B3,B4,B5,B6,B7,B8,B9,B10,B11,B12,B13,B14,B15,B16,B17,B18,B19,B20,B25,B26,B27)</f>
        <v>152</v>
      </c>
      <c r="C28" s="2"/>
      <c r="D28" s="16">
        <f>SUM(D3,D4,D5,D6,D7,D8,D9,D10,D11,D12,D13,D14,D15,D16,D17,D18,D19,D20,D25,D26,D27)</f>
        <v>0</v>
      </c>
    </row>
    <row r="29" spans="1:4" x14ac:dyDescent="0.3">
      <c r="C29" s="2"/>
    </row>
    <row r="31" spans="1:4" x14ac:dyDescent="0.3">
      <c r="C31" s="2"/>
    </row>
    <row r="32" spans="1:4" x14ac:dyDescent="0.3">
      <c r="A32" s="1" t="s">
        <v>4</v>
      </c>
      <c r="B32">
        <v>12</v>
      </c>
      <c r="C32" s="2"/>
    </row>
    <row r="33" spans="1:5" x14ac:dyDescent="0.3">
      <c r="A33" s="1"/>
      <c r="B33" s="1">
        <v>26</v>
      </c>
      <c r="D33" s="16">
        <f>B33*C32</f>
        <v>0</v>
      </c>
      <c r="E33" s="15" t="s">
        <v>38</v>
      </c>
    </row>
    <row r="34" spans="1:5" x14ac:dyDescent="0.3">
      <c r="A34" s="1"/>
      <c r="B34" s="1"/>
      <c r="E34" s="15"/>
    </row>
    <row r="35" spans="1:5" x14ac:dyDescent="0.3">
      <c r="A35" s="1"/>
      <c r="B35" s="1"/>
      <c r="E35" s="15"/>
    </row>
    <row r="36" spans="1:5" x14ac:dyDescent="0.3">
      <c r="A36" s="1"/>
      <c r="B36" s="1"/>
      <c r="C36" s="15"/>
      <c r="D36">
        <f>D28+D33</f>
        <v>0</v>
      </c>
      <c r="E36" s="18" t="s">
        <v>40</v>
      </c>
    </row>
    <row r="38" spans="1:5" ht="18.3" x14ac:dyDescent="0.4">
      <c r="A38" s="12" t="s">
        <v>0</v>
      </c>
      <c r="C38" s="19">
        <f>D36/178</f>
        <v>0</v>
      </c>
    </row>
    <row r="39" spans="1:5" x14ac:dyDescent="0.3">
      <c r="A39" s="18" t="s">
        <v>39</v>
      </c>
      <c r="C39">
        <f>D28/B28</f>
        <v>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1ec898f-adf5-45d5-9c5b-61e28aa3ea36">TJMKY3WTUQ2M-1437992207-12814</_dlc_DocId>
    <_dlc_DocIdUrl xmlns="41ec898f-adf5-45d5-9c5b-61e28aa3ea36">
      <Url>https://sharepoint.tu-dresden.de/sites/math-nat/_layouts/15/DocIdRedir.aspx?ID=TJMKY3WTUQ2M-1437992207-12814</Url>
      <Description>TJMKY3WTUQ2M-1437992207-12814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A1300786EB9840AEAB546167B512F0" ma:contentTypeVersion="2" ma:contentTypeDescription="Ein neues Dokument erstellen." ma:contentTypeScope="" ma:versionID="5d6719249512d3f00c157a7120fa3b0c">
  <xsd:schema xmlns:xsd="http://www.w3.org/2001/XMLSchema" xmlns:xs="http://www.w3.org/2001/XMLSchema" xmlns:p="http://schemas.microsoft.com/office/2006/metadata/properties" xmlns:ns2="41ec898f-adf5-45d5-9c5b-61e28aa3ea36" targetNamespace="http://schemas.microsoft.com/office/2006/metadata/properties" ma:root="true" ma:fieldsID="c7a4bd111f4650ec9143be3f78a84b10" ns2:_="">
    <xsd:import namespace="41ec898f-adf5-45d5-9c5b-61e28aa3ea3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c898f-adf5-45d5-9c5b-61e28aa3ea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11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E2DADA-A1B9-4907-8131-EF45321D301D}">
  <ds:schemaRefs>
    <ds:schemaRef ds:uri="http://schemas.microsoft.com/office/2006/metadata/properties"/>
    <ds:schemaRef ds:uri="http://schemas.microsoft.com/office/infopath/2007/PartnerControls"/>
    <ds:schemaRef ds:uri="41ec898f-adf5-45d5-9c5b-61e28aa3ea36"/>
  </ds:schemaRefs>
</ds:datastoreItem>
</file>

<file path=customXml/itemProps2.xml><?xml version="1.0" encoding="utf-8"?>
<ds:datastoreItem xmlns:ds="http://schemas.openxmlformats.org/officeDocument/2006/customXml" ds:itemID="{FF245ABB-CFD9-47F7-BE6B-F49557F1385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5F476C8D-DDE2-45CD-8540-C1DC1EBC1D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c898f-adf5-45d5-9c5b-61e28aa3ea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0C58A90-2900-42E6-A26A-EBF187A7C1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Rechner BA_PSY neu</vt:lpstr>
      <vt:lpstr>Rechner aktuell klinisch</vt:lpstr>
      <vt:lpstr>Rechner aktuell nicht-klinisch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Scherber</dc:creator>
  <cp:lastModifiedBy>81768fc3, b827bbbd</cp:lastModifiedBy>
  <dcterms:created xsi:type="dcterms:W3CDTF">2019-03-26T07:35:01Z</dcterms:created>
  <dcterms:modified xsi:type="dcterms:W3CDTF">2026-08-20T17:36:34Z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0x010100A1A1300786EB9840AEAB546167B512F0</vt:lpwstr>
  </property>
  <property fmtid="{D5CDD505-2E9C-101B-9397-08002B2CF9AE}" pid="3" name="_dlc_DocIdItemGuid">
    <vt:lpwstr>8ea5d156-f8c8-497a-92e8-e09eeb8e22d8</vt:lpwstr>
  </property>
</Properties>
</file>